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lů\Desktop\Nová složka\Tichý - KUBA\Bohunice philips\Tomografy  Bohunice\CT 3.NP - ROZPRACOVANOST  TRASA NN\"/>
    </mc:Choice>
  </mc:AlternateContent>
  <xr:revisionPtr revIDLastSave="0" documentId="13_ncr:1_{55C87A0A-EA22-4799-86EA-260327C64594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" sheetId="2" r:id="rId1"/>
    <sheet name="Položky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7" i="1" l="1"/>
  <c r="G178" i="1"/>
  <c r="G179" i="1"/>
  <c r="G180" i="1"/>
  <c r="G181" i="1"/>
  <c r="G182" i="1"/>
  <c r="G183" i="1"/>
  <c r="G184" i="1"/>
  <c r="G185" i="1"/>
  <c r="G186" i="1"/>
  <c r="G187" i="1"/>
  <c r="G188" i="1"/>
  <c r="G176" i="1"/>
  <c r="G191" i="1" s="1"/>
  <c r="C13" i="2" s="1"/>
  <c r="C14" i="2" s="1"/>
  <c r="G164" i="1"/>
  <c r="G169" i="1" s="1"/>
  <c r="C17" i="2" s="1"/>
  <c r="G165" i="1"/>
  <c r="G166" i="1"/>
  <c r="G163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6" i="1" s="1"/>
  <c r="G95" i="1"/>
  <c r="G153" i="1" s="1"/>
  <c r="G80" i="1"/>
  <c r="G88" i="1" s="1"/>
  <c r="C8" i="2" s="1"/>
  <c r="G81" i="1"/>
  <c r="G82" i="1"/>
  <c r="G83" i="1"/>
  <c r="G84" i="1"/>
  <c r="G85" i="1"/>
  <c r="G79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3" i="1"/>
  <c r="G72" i="1" s="1"/>
  <c r="C5" i="2" s="1"/>
  <c r="G159" i="1" l="1"/>
  <c r="C6" i="2" s="1"/>
  <c r="C7" i="2" s="1"/>
  <c r="C18" i="2"/>
  <c r="C19" i="2" s="1"/>
  <c r="C9" i="2"/>
  <c r="C10" i="2" l="1"/>
  <c r="C24" i="2" s="1"/>
  <c r="C28" i="2" s="1"/>
  <c r="C29" i="2" s="1"/>
  <c r="C30" i="2" s="1"/>
</calcChain>
</file>

<file path=xl/sharedStrings.xml><?xml version="1.0" encoding="utf-8"?>
<sst xmlns="http://schemas.openxmlformats.org/spreadsheetml/2006/main" count="527" uniqueCount="317">
  <si>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</si>
  <si>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</si>
  <si>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</si>
  <si>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</si>
  <si>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</si>
  <si>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</si>
  <si>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</si>
  <si>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</si>
  <si>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</si>
  <si>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210010003</t>
  </si>
  <si>
    <t>trubka oheb.el.inst. typ 23 R=23mm (PO)</t>
  </si>
  <si>
    <t>m</t>
  </si>
  <si>
    <t>210010301</t>
  </si>
  <si>
    <t>krab.přístrojová (1901; KP 68; KZ 3) bez zapojení</t>
  </si>
  <si>
    <t>ks</t>
  </si>
  <si>
    <t>210010321</t>
  </si>
  <si>
    <t>krab.odboč.s víčkem.svor.(1903;KR 68) kruh.vč.zap.</t>
  </si>
  <si>
    <t>210010322</t>
  </si>
  <si>
    <t>krab.odbočná s víčkem;svor.(KR 97) kruh. vč.zapoj.</t>
  </si>
  <si>
    <t>210010323</t>
  </si>
  <si>
    <t>krab.odboč.s víčkem;svor.(KR 125) čtverc. vč.zap.</t>
  </si>
  <si>
    <t>210010502</t>
  </si>
  <si>
    <t>osazení lustr.svorky do 3x4 vč.zapoj.</t>
  </si>
  <si>
    <t>210010521</t>
  </si>
  <si>
    <t>odvíčkování nebo zavíčko. víčko na závit</t>
  </si>
  <si>
    <t>210010522</t>
  </si>
  <si>
    <t>odvíčkování nebo zavíčko. víčko na šrouby</t>
  </si>
  <si>
    <t>210010623V</t>
  </si>
  <si>
    <t>osazení bezšroubové  vícenásobné svorky</t>
  </si>
  <si>
    <t>210020533V</t>
  </si>
  <si>
    <t>Ocelový kabelový  drátěný  žlab 100/50mm</t>
  </si>
  <si>
    <t>210020535V</t>
  </si>
  <si>
    <t>Podparapetní kabelový žlab plastový  110x60mm</t>
  </si>
  <si>
    <t>210020652</t>
  </si>
  <si>
    <t>nosné konstr. pro zařízení o váze do 10 kg</t>
  </si>
  <si>
    <t>210020922</t>
  </si>
  <si>
    <t>protipožár.ucpávka průchod stěnou tl. 30cm</t>
  </si>
  <si>
    <t>m2</t>
  </si>
  <si>
    <t>210020952</t>
  </si>
  <si>
    <t>výstr.a označ.tab.z polystyrenu A2-A5</t>
  </si>
  <si>
    <t>210100001</t>
  </si>
  <si>
    <t>ukonč.vod.v rozv.vč.zap.a konc.do 2.5mm2</t>
  </si>
  <si>
    <t>210100002</t>
  </si>
  <si>
    <t>ukonč.vod.v rozv.vč.zap.a konc.do 6mm2</t>
  </si>
  <si>
    <t>210100004</t>
  </si>
  <si>
    <t>ukonč.vod.v rozv.vč.zap.a konc.do 25 mm2</t>
  </si>
  <si>
    <t>210100005</t>
  </si>
  <si>
    <t>ukonč.vod.v rozv.vč.zap.a konc.do 35 mm2</t>
  </si>
  <si>
    <t>210100008</t>
  </si>
  <si>
    <t>ukonč.vod.v rozv.vč.zap.a konc.do 95 mm2</t>
  </si>
  <si>
    <t>210100254</t>
  </si>
  <si>
    <t>ukonč.kab.smršt.zákl.do 4x95 mm2</t>
  </si>
  <si>
    <t>210100258</t>
  </si>
  <si>
    <t>ukonč.kab.smršt.zákl.do 5x4 mm2</t>
  </si>
  <si>
    <t>210100259</t>
  </si>
  <si>
    <t>ukonč.kab.smršt.zákl.do 5x10 mm2</t>
  </si>
  <si>
    <t>210100260</t>
  </si>
  <si>
    <t>ukonč.kab.smršt.zákl.do 7x4 mm2</t>
  </si>
  <si>
    <t>210110001</t>
  </si>
  <si>
    <t>spín.nást.prost.obyč. 1-pólový - řazení 1</t>
  </si>
  <si>
    <t>210110004</t>
  </si>
  <si>
    <t>střídavý přepínač - řazení 6 nást.prost.obyč.</t>
  </si>
  <si>
    <t>210110005</t>
  </si>
  <si>
    <t>křížový přepínač - řazení 7 nást.prost.obyč.</t>
  </si>
  <si>
    <t>210110501</t>
  </si>
  <si>
    <t>Hlavní vypínač, T0, 25 A, Povrchová montáž, 2 Modul(y), 3-pólové, Funkce nouzového vypnutí, S červenou otočnou ovládací pákou a žlutou objímkou, Uzamykatelný v poloze 0</t>
  </si>
  <si>
    <t>210111012</t>
  </si>
  <si>
    <t>zás.polozap./zapuštěné 10/16A 250V 2P+Z průb.mont.</t>
  </si>
  <si>
    <t>210120401</t>
  </si>
  <si>
    <t>jistič bez krytu (IJV-IJM-P0)</t>
  </si>
  <si>
    <t>210120451</t>
  </si>
  <si>
    <t>jistič 3-pólový bez krytu</t>
  </si>
  <si>
    <t>210140431</t>
  </si>
  <si>
    <t>Tlačítko NOUZOVÉ ZASTAVENÍ / NOUZOVÉ VYPNUTÍ, Mushroom-shaped, 38 mm, neprosvětlené, Odjištění tahem, 1 rozpínací kontakt, 1 spínací kontakt, šroubové připojení, červený (RAL 3000), žlutý vč. ochr. krytu proti nechtěnému vypnutí</t>
  </si>
  <si>
    <t>210140461</t>
  </si>
  <si>
    <t>tlačítkový domovní ovl. bez signálky</t>
  </si>
  <si>
    <t>210190003</t>
  </si>
  <si>
    <t>mont.oceloplech.rozvodnic do 100kg</t>
  </si>
  <si>
    <t>210220321</t>
  </si>
  <si>
    <t>svorka na potrubí "Bernard" vč.pásku (bez vodič.)</t>
  </si>
  <si>
    <t>210220364V</t>
  </si>
  <si>
    <t>ekvipotenciální svorkovnice s krytem</t>
  </si>
  <si>
    <t>210800645</t>
  </si>
  <si>
    <t>CYA 4 mm2 zelenožlutý (PU)</t>
  </si>
  <si>
    <t>210800646</t>
  </si>
  <si>
    <t>CYA 6 mm2 zelenožlutý (PU)</t>
  </si>
  <si>
    <t>210800647</t>
  </si>
  <si>
    <t>CYA 10 mm2 zelenožlutý (PU)</t>
  </si>
  <si>
    <t>210800648</t>
  </si>
  <si>
    <t>CYA 16 mm2 zelenožlutý (PU)</t>
  </si>
  <si>
    <t>210800650</t>
  </si>
  <si>
    <t>CYA 35 mm2 zelenožlutý (PU)</t>
  </si>
  <si>
    <t>210810045</t>
  </si>
  <si>
    <t>CXKH-R B2ca s1d1a1 3x1.5 mm2 750V (PU)</t>
  </si>
  <si>
    <t>210810046</t>
  </si>
  <si>
    <t>CXKH-R B2ca s1d1a1 3x2.5 mm2 750V (PU)</t>
  </si>
  <si>
    <t>210810052</t>
  </si>
  <si>
    <t>CXKH-R B2ca s1d1a1 5x6 mm2 750V (PU)</t>
  </si>
  <si>
    <t>210810055</t>
  </si>
  <si>
    <t>CXKH-R B2ca s1d1a1 5Cx1.5 mm2 750V (PU)</t>
  </si>
  <si>
    <t>210810056</t>
  </si>
  <si>
    <t>CXKH-R B2ca s1d1a1 5x2.5 mm2 750V (PU)</t>
  </si>
  <si>
    <t>210810058</t>
  </si>
  <si>
    <t>CXKH-R B2ca s1d1a1 7x1.5 mm2 750V (PU)</t>
  </si>
  <si>
    <t>210810113</t>
  </si>
  <si>
    <t>CXKH-R B2ca s1d1a15x95 mm2 1kV (PU)</t>
  </si>
  <si>
    <t>210810901V</t>
  </si>
  <si>
    <t>Kabel JY(St)Y 2x2x0,8mm2</t>
  </si>
  <si>
    <t>211010010</t>
  </si>
  <si>
    <t>osaz.hmožd.do zdi tvrd.kamene/žel.bet. HM 8</t>
  </si>
  <si>
    <t>215011366V</t>
  </si>
  <si>
    <t>krab.rozvodka do 4mm2</t>
  </si>
  <si>
    <t>215112565V</t>
  </si>
  <si>
    <t>Spínač pohybu , vestavný do podhledu, 360°</t>
  </si>
  <si>
    <t>215202117V</t>
  </si>
  <si>
    <t>Svítidlo LED , přisazené, stropní, závěsné</t>
  </si>
  <si>
    <t>215202118V</t>
  </si>
  <si>
    <t>Svítidlo LED , vestavné</t>
  </si>
  <si>
    <t>215591214</t>
  </si>
  <si>
    <t>příchytka SONAP pro kabel 75-90mm</t>
  </si>
  <si>
    <t>215995912V</t>
  </si>
  <si>
    <t>Zapojení pohonu  el.dveří</t>
  </si>
  <si>
    <t>215995915V</t>
  </si>
  <si>
    <t>215995916V</t>
  </si>
  <si>
    <t>Zapojení VZT jednotek vnitřní</t>
  </si>
  <si>
    <t>215995917V</t>
  </si>
  <si>
    <t>215995918V</t>
  </si>
  <si>
    <t>Zapojení  vlhčení</t>
  </si>
  <si>
    <t>215995919V</t>
  </si>
  <si>
    <t>Zapojení zdrojů chladu</t>
  </si>
  <si>
    <t>Celkem za ceník:</t>
  </si>
  <si>
    <t>Výchozí revize elektro</t>
  </si>
  <si>
    <t>320410003</t>
  </si>
  <si>
    <t>Celk.prohl.el.zar.a vyhot.rev.zpr.do 500.tis.mont.</t>
  </si>
  <si>
    <t>objem</t>
  </si>
  <si>
    <t>320410004</t>
  </si>
  <si>
    <t>Celk.prohl.za kazdych 250.tis.mont.nad 500.tis.</t>
  </si>
  <si>
    <t>320410006</t>
  </si>
  <si>
    <t>Kontrola rozvaděče nn 1 pole do hmotnosti 300 kg</t>
  </si>
  <si>
    <t>320410010</t>
  </si>
  <si>
    <t>Izolační zkouška silových kabelů nn do 4x25mm2</t>
  </si>
  <si>
    <t>kabel</t>
  </si>
  <si>
    <t>320410012</t>
  </si>
  <si>
    <t>Izolační zkouška silových kabelů nn do 4x95mm2</t>
  </si>
  <si>
    <t>320410016</t>
  </si>
  <si>
    <t>Měření odporu nulových smyček 1-3 fáz.vedení</t>
  </si>
  <si>
    <t>okruh</t>
  </si>
  <si>
    <t>320410020</t>
  </si>
  <si>
    <t>Měř.zemn.odporu pro zem.sít do 200m pásku</t>
  </si>
  <si>
    <t>měření</t>
  </si>
  <si>
    <t>Materiály</t>
  </si>
  <si>
    <t>00096</t>
  </si>
  <si>
    <t>SONAP č.v. 637590</t>
  </si>
  <si>
    <t>00202</t>
  </si>
  <si>
    <t>trubka ohebná instal. PVC 2323 R=23mm</t>
  </si>
  <si>
    <t>00303</t>
  </si>
  <si>
    <t>krabice KR 68</t>
  </si>
  <si>
    <t>00305</t>
  </si>
  <si>
    <t>krabice KR 97</t>
  </si>
  <si>
    <t>00308</t>
  </si>
  <si>
    <t>krabice KR 125/1</t>
  </si>
  <si>
    <t>00368</t>
  </si>
  <si>
    <t>svorka lustrová 3x4mm2 6311-07</t>
  </si>
  <si>
    <t>00621</t>
  </si>
  <si>
    <t>00766</t>
  </si>
  <si>
    <t xml:space="preserve">Zásuvka jednonásobná s ochranným kolíkem, s clonkami,  IP 40, 16 A, 250 V AC, Upevnění šrouby. Bezšroubové svorky (pro vodiče 1,5-2,5 mm?). Řazení: 2P+PE - barva  hnědá - pro zdravotnictví </t>
  </si>
  <si>
    <t>00942</t>
  </si>
  <si>
    <t>01487</t>
  </si>
  <si>
    <t>svorka na potrubí "Bernard" + pásek</t>
  </si>
  <si>
    <t>01793</t>
  </si>
  <si>
    <t>Zásuvka jednonásobná s ochranným kolíkem, s clonkami,  IP 40, 16 A, 250 V AC, Upevnění šrouby. Bezšroubové svorky (pro vodiče 1,5-2,5 mm?). Řazení: 2P+PE - barva zelená pro zdravotnictví</t>
  </si>
  <si>
    <t>01794</t>
  </si>
  <si>
    <t xml:space="preserve">Zásuvka jednonásobná s ochranným kolíkem, s clonkami, přep. ochr.  IP 40, 16 A, 250 V AC, Upevnění šrouby. Bezšroubové svorky (pro vodiče 1,5-2,5 mm?). Řazení: 2P+PE - barva zelená  - pro zdravotnictví </t>
  </si>
  <si>
    <t>02943</t>
  </si>
  <si>
    <t>CXKH-R B2ca s1d1a1 5x6mm2</t>
  </si>
  <si>
    <t>02960</t>
  </si>
  <si>
    <t>CXKH-R B2ca s1d1a1 5x1.5mm2</t>
  </si>
  <si>
    <t>02961</t>
  </si>
  <si>
    <t>CXKH-R B2ca s1d1a1  5x2.5mm2</t>
  </si>
  <si>
    <t>02970</t>
  </si>
  <si>
    <t>CXKH-R B2ca s1d1a1  7x1.5mm2</t>
  </si>
  <si>
    <t>04100</t>
  </si>
  <si>
    <t>Fe profil U 40</t>
  </si>
  <si>
    <t>kg</t>
  </si>
  <si>
    <t>04135</t>
  </si>
  <si>
    <t>protipožár.ucpávka průchodu stěnou tl. 15-50cm</t>
  </si>
  <si>
    <t>04303</t>
  </si>
  <si>
    <t>jističochránič 1x16A/B, 0,03A TYP A</t>
  </si>
  <si>
    <t>jistič 1x10A/B</t>
  </si>
  <si>
    <t>04421</t>
  </si>
  <si>
    <t>Přístroj ovládače zapínacího, se svorkou N 10 A, 250 V AC Upevnění šrouby, Bezšroubové svorky (pro vodiče 1-2,5 mm2) + Doutnavka / LED Řazení: 1/0, 1/0So, 1/0S  barva bílá - pro zdravotnictví</t>
  </si>
  <si>
    <t>05151</t>
  </si>
  <si>
    <t>hmoždinka HM8</t>
  </si>
  <si>
    <t>06011</t>
  </si>
  <si>
    <t>výstraž.tab.z polystyrenu A4</t>
  </si>
  <si>
    <t>11520</t>
  </si>
  <si>
    <t>Svorka pro vyrovnání potenciálů dvojnásobná, zapuštěná, zapuštěné provedení do instalační krabice</t>
  </si>
  <si>
    <t>"NO"  LED svítidlo dle specifikace v knize svítidel</t>
  </si>
  <si>
    <t>"N1"  LED svítidlo dle specifikace v knize svítidel</t>
  </si>
  <si>
    <t>Signální svítidlo provozu  CT</t>
  </si>
  <si>
    <t>11546</t>
  </si>
  <si>
    <t>Podparapetní kabelový žlab plastový  110x60mm, barva bílá, vč. krabic, spojů a příslušenství</t>
  </si>
  <si>
    <t>11553</t>
  </si>
  <si>
    <t>11572</t>
  </si>
  <si>
    <t>Krabice KP 68</t>
  </si>
  <si>
    <t>11595</t>
  </si>
  <si>
    <t>Nosný C profil + závitová tyč M6</t>
  </si>
  <si>
    <t>11600</t>
  </si>
  <si>
    <t>Bezšroubová pružinová svorka  3-5násobná  1,5-2,5mm2</t>
  </si>
  <si>
    <t>11601</t>
  </si>
  <si>
    <t>11609</t>
  </si>
  <si>
    <t>11624</t>
  </si>
  <si>
    <t>"A"  LED svítidlo dle specifikace v knize svítidel</t>
  </si>
  <si>
    <t>11700</t>
  </si>
  <si>
    <t>"A1"  LED svítidlo dle specifikace v knize svítidel</t>
  </si>
  <si>
    <t>11701</t>
  </si>
  <si>
    <t>"B2"  LED svítidlo dle specifikace v knize svítidel</t>
  </si>
  <si>
    <t>11702</t>
  </si>
  <si>
    <t>"C"  LED svítidlo dle specifikace v knize svítidel</t>
  </si>
  <si>
    <t>11746</t>
  </si>
  <si>
    <t>Ocelový kabelový  drátěný  žlab 100/50mm vč. příslušenství</t>
  </si>
  <si>
    <t>15057</t>
  </si>
  <si>
    <t>Zásuvka jednonásobná s ochranným kolíkem, s clonkami,  IP 40, 16 A, 250 V AC, Upevnění šrouby. Bezšroubové svorky (pro vodiče 1,5-2,5 mm?). Řazení: 2P+PE - barva  oranžová - pro zdravotnictví</t>
  </si>
  <si>
    <t>33826</t>
  </si>
  <si>
    <t>CYA   4mm2 zelenožlutý</t>
  </si>
  <si>
    <t>33836</t>
  </si>
  <si>
    <t>CYA   6mm2 zelenožlutý</t>
  </si>
  <si>
    <t>33846</t>
  </si>
  <si>
    <t>CYA  10mm2 zelenožlutý</t>
  </si>
  <si>
    <t>33856</t>
  </si>
  <si>
    <t>CYA  16mm2 zelenožlutý</t>
  </si>
  <si>
    <t>33876</t>
  </si>
  <si>
    <t>CYA  35mm2 zelenožlutý</t>
  </si>
  <si>
    <t>33914</t>
  </si>
  <si>
    <t>CXKH-R B2ca s1d1a1 3Cx1.5mm2</t>
  </si>
  <si>
    <t>33918</t>
  </si>
  <si>
    <t>CXKH-R B2ca s1d1a1 3x2.5mm2</t>
  </si>
  <si>
    <t>33984</t>
  </si>
  <si>
    <t>CXKH-R B2ca s1d1a1  5x95mm2</t>
  </si>
  <si>
    <t>34628</t>
  </si>
  <si>
    <t>Spínač jednopólový č.1 10 AX, 250 V AC,  upevnění šrouby, bezšroubové svorky, kryt, rámeček  barva bílá  - pro zdravotnictví</t>
  </si>
  <si>
    <t>34640</t>
  </si>
  <si>
    <t>Přepínače střídavý č. 6  10 AX, 250 V, upevnění šrouby,  bezšroubové svorky, kryt, rámeček  barva bílá  - pro zdravotnictví</t>
  </si>
  <si>
    <t>34644</t>
  </si>
  <si>
    <t>Přepínače křížový  10 AX, 250 V, upevnění šrouby,  bezšroubové svorky, kryt, rámeček  barva bílá  - pro zdravotnictví</t>
  </si>
  <si>
    <t>41088</t>
  </si>
  <si>
    <t>jističochránič 1x10A/B, 0,03A TYP A</t>
  </si>
  <si>
    <t>jistič 1x6A/B</t>
  </si>
  <si>
    <t>41110</t>
  </si>
  <si>
    <t>jistič 3x16A/C</t>
  </si>
  <si>
    <t>41112</t>
  </si>
  <si>
    <t>jistič 3x25A/C</t>
  </si>
  <si>
    <t>453777</t>
  </si>
  <si>
    <t>Celkem za materiály:</t>
  </si>
  <si>
    <t>Dodávky zařízení (specifikace)</t>
  </si>
  <si>
    <t>O 1</t>
  </si>
  <si>
    <t>01</t>
  </si>
  <si>
    <t>Skříň přepěťových ochran</t>
  </si>
  <si>
    <t>O 2</t>
  </si>
  <si>
    <t>02</t>
  </si>
  <si>
    <t>Úprava vývodového pole v HR - TS budova L - výkonový jistič 3VA23, In 400 A, Icu 110 kA / 415 V, nadproudová spoušť ETU320 (LI), Ir 160 ÷ 400 A,  rozpojení Vodiče PEN , osazení jističe, prodrátování a ostaní mat.</t>
  </si>
  <si>
    <t>O 3</t>
  </si>
  <si>
    <t>03</t>
  </si>
  <si>
    <t xml:space="preserve"> Pomocný  a drobný mat.  trasa přívodního kabelu</t>
  </si>
  <si>
    <t>O 4</t>
  </si>
  <si>
    <t>04</t>
  </si>
  <si>
    <t>Úprava hromosvodové soustavy  v místě umístění zdrojů chladu. - tyčový jímač + jínací vedení, svorky  atd...</t>
  </si>
  <si>
    <t>Celkem za dodávky:</t>
  </si>
  <si>
    <t>Práce v HZS</t>
  </si>
  <si>
    <t/>
  </si>
  <si>
    <t>Úprava vývodového pole v hl. rozvodně HR4</t>
  </si>
  <si>
    <t>hod.</t>
  </si>
  <si>
    <t>Úklid pracoviště</t>
  </si>
  <si>
    <t>Vypracování výchozí revize  elektro</t>
  </si>
  <si>
    <t>Zhotovení projektové dokumentace zaměření skut prov.</t>
  </si>
  <si>
    <t>Účat ved montéra při revizi</t>
  </si>
  <si>
    <t>Demontáž stávajích rozvodů</t>
  </si>
  <si>
    <t>Elektromontáže  práce  oneosazené v C21m</t>
  </si>
  <si>
    <t>Bourací a zednické práce</t>
  </si>
  <si>
    <t>Napojení na stávající rozvody</t>
  </si>
  <si>
    <t>Koordinace s ostatními profesemi</t>
  </si>
  <si>
    <t>Zabezpečení pracoviště</t>
  </si>
  <si>
    <t>Spolupráce s dodavatelem  při zapojování  a zkouškách</t>
  </si>
  <si>
    <t xml:space="preserve">Vyčištění  kabelové trasy, odkrytí a zakrytí kabelového kanálu + stoupací trasy </t>
  </si>
  <si>
    <t>Celkem za práci v HZS: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</si>
  <si>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</si>
  <si>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</si>
  <si>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</si>
  <si>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</si>
  <si>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</si>
  <si>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</si>
  <si>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</si>
  <si>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</si>
  <si>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>Výchozí revize elektro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</si>
  <si>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</si>
  <si>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</si>
  <si>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</si>
  <si>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</si>
  <si>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</si>
  <si>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</si>
  <si>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</si>
  <si>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</si>
  <si>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</si>
  <si>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</si>
  <si>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</si>
  <si>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</si>
  <si>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</si>
  <si>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</si>
  <si>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náklady včetně DPH:</t>
  </si>
  <si>
    <t>Zapojení dveřních magnetů</t>
  </si>
  <si>
    <t>Napojení  zdrojů SLP</t>
  </si>
  <si>
    <t xml:space="preserve">Prořez (5,00%): </t>
  </si>
  <si>
    <t xml:space="preserve">Cena za materiály celkem: </t>
  </si>
  <si>
    <t xml:space="preserve">  Podružný materiál 5% z polč.2</t>
  </si>
  <si>
    <t>Přesun dodávek 1% z pol.č7</t>
  </si>
  <si>
    <t>Doprava dodávek 5,2% z pol.č7</t>
  </si>
  <si>
    <t>hodnoty DPH:21%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</si>
</sst>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/>
    </xf>
    <xf numFmtId="2" fontId="4" fillId="0" borderId="0" xfId="0" applyNumberFormat="1" applyFont="1" applyAlignment="1">
      <alignment horizontal="right" vertical="top"/>
    </xf>
    <xf numFmtId="0" fontId="1" fillId="0" borderId="3" xfId="0" applyFont="1" applyBorder="1" applyAlignment="1">
      <alignment vertical="top"/>
    </xf>
    <xf numFmtId="2" fontId="4" fillId="0" borderId="3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" fillId="2" borderId="2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2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2" fontId="3" fillId="0" borderId="3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4" fillId="3" borderId="0" xfId="0" applyNumberFormat="1" applyFont="1" applyFill="1" applyAlignment="1">
      <alignment horizontal="right" vertical="top"/>
    </xf>
    <xf numFmtId="2" fontId="4" fillId="4" borderId="0" xfId="0" applyNumberFormat="1" applyFont="1" applyFill="1" applyAlignment="1">
      <alignment horizontal="right" vertical="top"/>
    </xf>
    <xf numFmtId="0" fontId="1" fillId="2" borderId="2" xfId="0" applyFont="1" applyFill="1" applyBorder="1" applyAlignment="1" applyProtection="1">
      <alignment horizontal="right" vertical="top"/>
      <protection locked="0"/>
    </xf>
    <xf numFmtId="2" fontId="1" fillId="0" borderId="0" xfId="0" applyNumberFormat="1" applyFont="1" applyAlignment="1" applyProtection="1">
      <alignment horizontal="right" vertical="top"/>
      <protection locked="0"/>
    </xf>
    <xf numFmtId="4" fontId="1" fillId="0" borderId="0" xfId="0" applyNumberFormat="1" applyFont="1" applyAlignment="1">
      <alignment vertical="top"/>
    </xf>
    <xf numFmtId="0" fontId="2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workbookViewId="0">
      <selection activeCell="D29" sqref="D29"/>
    </sheetView>
  </sheetViews>
  <sheetFormatPr defaultRowHeight="10.199999999999999" x14ac:dyDescent="0.3"/>
  <cols>
    <col min="1" max="1" width="4.77734375" style="1" customWidth="1"/>
    <col min="2" max="2" width="45.77734375" style="1" customWidth="1"/>
    <col min="3" max="5" width="11.77734375" style="1" customWidth="1"/>
    <col min="6" max="16384" width="8.88671875" style="1"/>
  </cols>
  <sheetData>
    <row r="1" spans="1:5" ht="15.6" x14ac:dyDescent="0.3">
      <c r="A1" s="34" t="s">
        <v>288</v>
      </c>
      <c r="B1" s="34"/>
      <c r="C1" s="34"/>
      <c r="D1" s="34"/>
      <c r="E1" s="34"/>
    </row>
    <row r="3" spans="1:5" x14ac:dyDescent="0.3">
      <c r="A3" s="3" t="s">
        <v>285</v>
      </c>
      <c r="B3" s="15" t="s">
        <v>3</v>
      </c>
      <c r="C3" s="3" t="s">
        <v>286</v>
      </c>
      <c r="D3" s="3" t="s">
        <v>287</v>
      </c>
      <c r="E3" s="3" t="s">
        <v>287</v>
      </c>
    </row>
    <row r="4" spans="1:5" x14ac:dyDescent="0.3">
      <c r="A4" s="18" t="s">
        <v>289</v>
      </c>
      <c r="B4" s="19" t="s">
        <v>290</v>
      </c>
      <c r="C4" s="20"/>
      <c r="D4" s="20"/>
      <c r="E4" s="20"/>
    </row>
    <row r="5" spans="1:5" x14ac:dyDescent="0.3">
      <c r="A5" s="2">
        <v>1</v>
      </c>
      <c r="B5" s="16" t="s">
        <v>291</v>
      </c>
      <c r="C5" s="17">
        <f>Položky!G72</f>
        <v>0</v>
      </c>
      <c r="D5" s="17"/>
      <c r="E5" s="17"/>
    </row>
    <row r="6" spans="1:5" x14ac:dyDescent="0.3">
      <c r="A6" s="2">
        <v>2</v>
      </c>
      <c r="B6" s="16" t="s">
        <v>292</v>
      </c>
      <c r="C6" s="17">
        <f>Položky!G159</f>
        <v>0</v>
      </c>
      <c r="D6" s="17"/>
      <c r="E6" s="17"/>
    </row>
    <row r="7" spans="1:5" x14ac:dyDescent="0.3">
      <c r="A7" s="2">
        <v>3</v>
      </c>
      <c r="B7" s="16" t="s">
        <v>313</v>
      </c>
      <c r="C7" s="17">
        <f>C6*0.05</f>
        <v>0</v>
      </c>
      <c r="D7" s="17"/>
      <c r="E7" s="17"/>
    </row>
    <row r="8" spans="1:5" x14ac:dyDescent="0.3">
      <c r="A8" s="2">
        <v>4</v>
      </c>
      <c r="B8" s="16" t="s">
        <v>293</v>
      </c>
      <c r="C8" s="17">
        <f>Položky!G88</f>
        <v>0</v>
      </c>
      <c r="D8" s="17"/>
      <c r="E8" s="17"/>
    </row>
    <row r="9" spans="1:5" x14ac:dyDescent="0.3">
      <c r="A9" s="2">
        <v>5</v>
      </c>
      <c r="B9" s="16" t="s">
        <v>314</v>
      </c>
      <c r="C9" s="17">
        <f>C17*0.01</f>
        <v>0</v>
      </c>
      <c r="D9" s="17"/>
      <c r="E9" s="17"/>
    </row>
    <row r="10" spans="1:5" x14ac:dyDescent="0.3">
      <c r="A10" s="21"/>
      <c r="B10" s="22" t="s">
        <v>294</v>
      </c>
      <c r="C10" s="23">
        <f>SUM(C5:C9)</f>
        <v>0</v>
      </c>
      <c r="D10" s="23"/>
      <c r="E10" s="23"/>
    </row>
    <row r="11" spans="1:5" x14ac:dyDescent="0.3">
      <c r="A11" s="2"/>
      <c r="B11" s="16"/>
      <c r="C11" s="17"/>
      <c r="D11" s="17"/>
      <c r="E11" s="17"/>
    </row>
    <row r="12" spans="1:5" x14ac:dyDescent="0.3">
      <c r="A12" s="18" t="s">
        <v>295</v>
      </c>
      <c r="B12" s="19" t="s">
        <v>296</v>
      </c>
      <c r="C12" s="20"/>
      <c r="D12" s="20"/>
      <c r="E12" s="20"/>
    </row>
    <row r="13" spans="1:5" x14ac:dyDescent="0.3">
      <c r="A13" s="2">
        <v>6</v>
      </c>
      <c r="B13" s="16" t="s">
        <v>297</v>
      </c>
      <c r="C13" s="17">
        <f>Položky!G191</f>
        <v>0</v>
      </c>
      <c r="D13" s="17"/>
      <c r="E13" s="17"/>
    </row>
    <row r="14" spans="1:5" x14ac:dyDescent="0.3">
      <c r="A14" s="21"/>
      <c r="B14" s="22" t="s">
        <v>298</v>
      </c>
      <c r="C14" s="23">
        <f>SUM(C13)</f>
        <v>0</v>
      </c>
      <c r="D14" s="23"/>
      <c r="E14" s="23"/>
    </row>
    <row r="15" spans="1:5" x14ac:dyDescent="0.3">
      <c r="A15" s="2"/>
      <c r="B15" s="16"/>
      <c r="C15" s="17"/>
      <c r="D15" s="17"/>
      <c r="E15" s="17"/>
    </row>
    <row r="16" spans="1:5" x14ac:dyDescent="0.3">
      <c r="A16" s="18" t="s">
        <v>299</v>
      </c>
      <c r="B16" s="19" t="s">
        <v>300</v>
      </c>
      <c r="C16" s="20"/>
      <c r="D16" s="20"/>
      <c r="E16" s="20"/>
    </row>
    <row r="17" spans="1:5" x14ac:dyDescent="0.3">
      <c r="A17" s="2">
        <v>7</v>
      </c>
      <c r="B17" s="16" t="s">
        <v>301</v>
      </c>
      <c r="C17" s="17">
        <f>Položky!G169</f>
        <v>0</v>
      </c>
      <c r="D17" s="17"/>
      <c r="E17" s="17"/>
    </row>
    <row r="18" spans="1:5" x14ac:dyDescent="0.3">
      <c r="A18" s="2">
        <v>8</v>
      </c>
      <c r="B18" s="16" t="s">
        <v>315</v>
      </c>
      <c r="C18" s="17">
        <f>C17*0.052</f>
        <v>0</v>
      </c>
      <c r="D18" s="17"/>
      <c r="E18" s="17"/>
    </row>
    <row r="19" spans="1:5" x14ac:dyDescent="0.3">
      <c r="A19" s="21"/>
      <c r="B19" s="22" t="s">
        <v>302</v>
      </c>
      <c r="C19" s="23">
        <f>SUM(C17:C18)</f>
        <v>0</v>
      </c>
      <c r="D19" s="23"/>
      <c r="E19" s="23"/>
    </row>
    <row r="20" spans="1:5" x14ac:dyDescent="0.3">
      <c r="A20" s="2"/>
      <c r="B20" s="16"/>
      <c r="C20" s="17"/>
      <c r="D20" s="17"/>
      <c r="E20" s="17"/>
    </row>
    <row r="21" spans="1:5" x14ac:dyDescent="0.3">
      <c r="A21" s="18" t="s">
        <v>303</v>
      </c>
      <c r="B21" s="19" t="s">
        <v>304</v>
      </c>
      <c r="C21" s="20"/>
      <c r="D21" s="20"/>
      <c r="E21" s="20"/>
    </row>
    <row r="22" spans="1:5" x14ac:dyDescent="0.3">
      <c r="A22" s="21"/>
      <c r="B22" s="22" t="s">
        <v>305</v>
      </c>
      <c r="C22" s="23"/>
      <c r="D22" s="23"/>
      <c r="E22" s="23"/>
    </row>
    <row r="23" spans="1:5" ht="10.8" thickBot="1" x14ac:dyDescent="0.35">
      <c r="A23" s="2"/>
      <c r="B23" s="16"/>
      <c r="C23" s="17"/>
      <c r="D23" s="17"/>
      <c r="E23" s="17"/>
    </row>
    <row r="24" spans="1:5" ht="10.8" thickTop="1" x14ac:dyDescent="0.3">
      <c r="A24" s="24"/>
      <c r="B24" s="25" t="s">
        <v>306</v>
      </c>
      <c r="C24" s="26">
        <f>C10+C14+C19</f>
        <v>0</v>
      </c>
      <c r="D24" s="26"/>
      <c r="E24" s="26"/>
    </row>
    <row r="27" spans="1:5" ht="12" x14ac:dyDescent="0.3">
      <c r="B27" s="27"/>
      <c r="C27" s="28"/>
      <c r="D27" s="28"/>
      <c r="E27" s="28"/>
    </row>
    <row r="28" spans="1:5" ht="12" x14ac:dyDescent="0.3">
      <c r="B28" s="27" t="s">
        <v>307</v>
      </c>
      <c r="C28" s="29">
        <f>C24</f>
        <v>0</v>
      </c>
      <c r="D28" s="10"/>
      <c r="E28" s="10"/>
    </row>
    <row r="29" spans="1:5" ht="12" x14ac:dyDescent="0.3">
      <c r="B29" s="27" t="s">
        <v>316</v>
      </c>
      <c r="C29" s="10">
        <f>C28*0.21</f>
        <v>0</v>
      </c>
      <c r="D29" s="10"/>
      <c r="E29" s="10"/>
    </row>
    <row r="30" spans="1:5" ht="12" x14ac:dyDescent="0.3">
      <c r="B30" s="27" t="s">
        <v>308</v>
      </c>
      <c r="C30" s="30">
        <f>C28+C29</f>
        <v>0</v>
      </c>
      <c r="D30" s="10"/>
      <c r="E30" s="10"/>
    </row>
  </sheetData>
  <sheetProtection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4"/>
  <sheetViews>
    <sheetView tabSelected="1" topLeftCell="A7" workbookViewId="0">
      <selection activeCell="L11" sqref="L11"/>
    </sheetView>
  </sheetViews>
  <sheetFormatPr defaultRowHeight="10.199999999999999" x14ac:dyDescent="0.3"/>
  <cols>
    <col min="1" max="1" width="5.77734375" style="1" customWidth="1"/>
    <col min="2" max="2" width="11.77734375" style="1" customWidth="1"/>
    <col min="3" max="3" width="16.77734375" style="1" customWidth="1"/>
    <col min="4" max="5" width="11.77734375" style="1" customWidth="1"/>
    <col min="6" max="6" width="7.77734375" style="1" customWidth="1"/>
    <col min="7" max="7" width="11.77734375" style="1" customWidth="1"/>
    <col min="8" max="8" width="4.77734375" style="1" customWidth="1"/>
    <col min="9" max="16384" width="8.88671875" style="1"/>
  </cols>
  <sheetData>
    <row r="1" spans="1:8" ht="15.6" x14ac:dyDescent="0.3">
      <c r="A1" s="34" t="s">
        <v>0</v>
      </c>
      <c r="B1" s="34"/>
      <c r="C1" s="34"/>
      <c r="D1" s="34"/>
      <c r="E1" s="34"/>
      <c r="F1" s="34"/>
      <c r="G1" s="34"/>
      <c r="H1" s="34"/>
    </row>
    <row r="2" spans="1:8" x14ac:dyDescent="0.3">
      <c r="A2" s="3" t="s">
        <v>1</v>
      </c>
      <c r="B2" s="4" t="s">
        <v>2</v>
      </c>
      <c r="C2" s="4" t="s">
        <v>3</v>
      </c>
      <c r="D2" s="31" t="s">
        <v>4</v>
      </c>
      <c r="E2" s="3" t="s">
        <v>5</v>
      </c>
      <c r="F2" s="4" t="s">
        <v>6</v>
      </c>
      <c r="G2" s="3" t="s">
        <v>7</v>
      </c>
      <c r="H2" s="3" t="s">
        <v>8</v>
      </c>
    </row>
    <row r="3" spans="1:8" ht="20.399999999999999" x14ac:dyDescent="0.3">
      <c r="A3" s="5">
        <v>1</v>
      </c>
      <c r="B3" s="6" t="s">
        <v>9</v>
      </c>
      <c r="C3" s="6" t="s">
        <v>10</v>
      </c>
      <c r="D3" s="32"/>
      <c r="E3" s="7">
        <v>45</v>
      </c>
      <c r="F3" s="6" t="s">
        <v>11</v>
      </c>
      <c r="G3" s="7">
        <f>E3*D3</f>
        <v>0</v>
      </c>
      <c r="H3" s="8">
        <v>0.21</v>
      </c>
    </row>
    <row r="4" spans="1:8" ht="30.6" x14ac:dyDescent="0.3">
      <c r="A4" s="5">
        <v>2</v>
      </c>
      <c r="B4" s="6" t="s">
        <v>12</v>
      </c>
      <c r="C4" s="6" t="s">
        <v>13</v>
      </c>
      <c r="D4" s="32"/>
      <c r="E4" s="7">
        <v>53</v>
      </c>
      <c r="F4" s="6" t="s">
        <v>14</v>
      </c>
      <c r="G4" s="7">
        <f t="shared" ref="G4:G67" si="0">E4*D4</f>
        <v>0</v>
      </c>
      <c r="H4" s="8">
        <v>0.21</v>
      </c>
    </row>
    <row r="5" spans="1:8" ht="30.6" x14ac:dyDescent="0.3">
      <c r="A5" s="5">
        <v>3</v>
      </c>
      <c r="B5" s="6" t="s">
        <v>15</v>
      </c>
      <c r="C5" s="6" t="s">
        <v>16</v>
      </c>
      <c r="D5" s="32"/>
      <c r="E5" s="7">
        <v>15</v>
      </c>
      <c r="F5" s="6" t="s">
        <v>14</v>
      </c>
      <c r="G5" s="7">
        <f t="shared" si="0"/>
        <v>0</v>
      </c>
      <c r="H5" s="8">
        <v>0.21</v>
      </c>
    </row>
    <row r="6" spans="1:8" ht="30.6" x14ac:dyDescent="0.3">
      <c r="A6" s="5">
        <v>4</v>
      </c>
      <c r="B6" s="6" t="s">
        <v>17</v>
      </c>
      <c r="C6" s="6" t="s">
        <v>18</v>
      </c>
      <c r="D6" s="32"/>
      <c r="E6" s="7">
        <v>8</v>
      </c>
      <c r="F6" s="6" t="s">
        <v>14</v>
      </c>
      <c r="G6" s="7">
        <f t="shared" si="0"/>
        <v>0</v>
      </c>
      <c r="H6" s="8">
        <v>0.21</v>
      </c>
    </row>
    <row r="7" spans="1:8" ht="30.6" x14ac:dyDescent="0.3">
      <c r="A7" s="5">
        <v>5</v>
      </c>
      <c r="B7" s="6" t="s">
        <v>19</v>
      </c>
      <c r="C7" s="6" t="s">
        <v>20</v>
      </c>
      <c r="D7" s="32"/>
      <c r="E7" s="7">
        <v>12</v>
      </c>
      <c r="F7" s="6" t="s">
        <v>14</v>
      </c>
      <c r="G7" s="7">
        <f t="shared" si="0"/>
        <v>0</v>
      </c>
      <c r="H7" s="8">
        <v>0.21</v>
      </c>
    </row>
    <row r="8" spans="1:8" ht="20.399999999999999" x14ac:dyDescent="0.3">
      <c r="A8" s="5">
        <v>6</v>
      </c>
      <c r="B8" s="6" t="s">
        <v>21</v>
      </c>
      <c r="C8" s="6" t="s">
        <v>22</v>
      </c>
      <c r="D8" s="32"/>
      <c r="E8" s="7">
        <v>1</v>
      </c>
      <c r="F8" s="6" t="s">
        <v>14</v>
      </c>
      <c r="G8" s="7">
        <f t="shared" si="0"/>
        <v>0</v>
      </c>
      <c r="H8" s="8">
        <v>0.21</v>
      </c>
    </row>
    <row r="9" spans="1:8" ht="20.399999999999999" x14ac:dyDescent="0.3">
      <c r="A9" s="5">
        <v>7</v>
      </c>
      <c r="B9" s="6" t="s">
        <v>23</v>
      </c>
      <c r="C9" s="6" t="s">
        <v>24</v>
      </c>
      <c r="D9" s="32"/>
      <c r="E9" s="7">
        <v>23</v>
      </c>
      <c r="F9" s="6" t="s">
        <v>14</v>
      </c>
      <c r="G9" s="7">
        <f t="shared" si="0"/>
        <v>0</v>
      </c>
      <c r="H9" s="8">
        <v>0.21</v>
      </c>
    </row>
    <row r="10" spans="1:8" ht="20.399999999999999" x14ac:dyDescent="0.3">
      <c r="A10" s="5">
        <v>8</v>
      </c>
      <c r="B10" s="6" t="s">
        <v>25</v>
      </c>
      <c r="C10" s="6" t="s">
        <v>26</v>
      </c>
      <c r="D10" s="32"/>
      <c r="E10" s="7">
        <v>22</v>
      </c>
      <c r="F10" s="6" t="s">
        <v>14</v>
      </c>
      <c r="G10" s="7">
        <f t="shared" si="0"/>
        <v>0</v>
      </c>
      <c r="H10" s="8">
        <v>0.21</v>
      </c>
    </row>
    <row r="11" spans="1:8" ht="20.399999999999999" x14ac:dyDescent="0.3">
      <c r="A11" s="5">
        <v>9</v>
      </c>
      <c r="B11" s="6" t="s">
        <v>27</v>
      </c>
      <c r="C11" s="6" t="s">
        <v>28</v>
      </c>
      <c r="D11" s="32"/>
      <c r="E11" s="7">
        <v>165</v>
      </c>
      <c r="F11" s="6" t="s">
        <v>14</v>
      </c>
      <c r="G11" s="7">
        <f t="shared" si="0"/>
        <v>0</v>
      </c>
      <c r="H11" s="8">
        <v>0.21</v>
      </c>
    </row>
    <row r="12" spans="1:8" ht="20.399999999999999" x14ac:dyDescent="0.3">
      <c r="A12" s="5">
        <v>10</v>
      </c>
      <c r="B12" s="6" t="s">
        <v>29</v>
      </c>
      <c r="C12" s="6" t="s">
        <v>30</v>
      </c>
      <c r="D12" s="32"/>
      <c r="E12" s="7">
        <v>24</v>
      </c>
      <c r="F12" s="6" t="s">
        <v>11</v>
      </c>
      <c r="G12" s="7">
        <f t="shared" si="0"/>
        <v>0</v>
      </c>
      <c r="H12" s="8">
        <v>0.21</v>
      </c>
    </row>
    <row r="13" spans="1:8" ht="30.6" x14ac:dyDescent="0.3">
      <c r="A13" s="5">
        <v>11</v>
      </c>
      <c r="B13" s="6" t="s">
        <v>31</v>
      </c>
      <c r="C13" s="6" t="s">
        <v>32</v>
      </c>
      <c r="D13" s="32"/>
      <c r="E13" s="7">
        <v>8</v>
      </c>
      <c r="F13" s="6" t="s">
        <v>11</v>
      </c>
      <c r="G13" s="7">
        <f t="shared" si="0"/>
        <v>0</v>
      </c>
      <c r="H13" s="8">
        <v>0.21</v>
      </c>
    </row>
    <row r="14" spans="1:8" ht="20.399999999999999" x14ac:dyDescent="0.3">
      <c r="A14" s="5">
        <v>12</v>
      </c>
      <c r="B14" s="6" t="s">
        <v>33</v>
      </c>
      <c r="C14" s="6" t="s">
        <v>34</v>
      </c>
      <c r="D14" s="32"/>
      <c r="E14" s="7">
        <v>32</v>
      </c>
      <c r="F14" s="6" t="s">
        <v>14</v>
      </c>
      <c r="G14" s="7">
        <f t="shared" si="0"/>
        <v>0</v>
      </c>
      <c r="H14" s="8">
        <v>0.21</v>
      </c>
    </row>
    <row r="15" spans="1:8" ht="20.399999999999999" x14ac:dyDescent="0.3">
      <c r="A15" s="5">
        <v>13</v>
      </c>
      <c r="B15" s="6" t="s">
        <v>35</v>
      </c>
      <c r="C15" s="6" t="s">
        <v>36</v>
      </c>
      <c r="D15" s="32"/>
      <c r="E15" s="7">
        <v>1.5</v>
      </c>
      <c r="F15" s="6" t="s">
        <v>37</v>
      </c>
      <c r="G15" s="7">
        <f t="shared" si="0"/>
        <v>0</v>
      </c>
      <c r="H15" s="8">
        <v>0.21</v>
      </c>
    </row>
    <row r="16" spans="1:8" ht="20.399999999999999" x14ac:dyDescent="0.3">
      <c r="A16" s="5">
        <v>14</v>
      </c>
      <c r="B16" s="6" t="s">
        <v>38</v>
      </c>
      <c r="C16" s="6" t="s">
        <v>39</v>
      </c>
      <c r="D16" s="32"/>
      <c r="E16" s="7">
        <v>6</v>
      </c>
      <c r="F16" s="6" t="s">
        <v>14</v>
      </c>
      <c r="G16" s="7">
        <f t="shared" si="0"/>
        <v>0</v>
      </c>
      <c r="H16" s="8">
        <v>0.21</v>
      </c>
    </row>
    <row r="17" spans="1:8" ht="30.6" x14ac:dyDescent="0.3">
      <c r="A17" s="5">
        <v>15</v>
      </c>
      <c r="B17" s="6" t="s">
        <v>40</v>
      </c>
      <c r="C17" s="6" t="s">
        <v>41</v>
      </c>
      <c r="D17" s="32"/>
      <c r="E17" s="7">
        <v>72</v>
      </c>
      <c r="F17" s="6" t="s">
        <v>14</v>
      </c>
      <c r="G17" s="7">
        <f t="shared" si="0"/>
        <v>0</v>
      </c>
      <c r="H17" s="8">
        <v>0.21</v>
      </c>
    </row>
    <row r="18" spans="1:8" ht="30.6" x14ac:dyDescent="0.3">
      <c r="A18" s="5">
        <v>16</v>
      </c>
      <c r="B18" s="6" t="s">
        <v>42</v>
      </c>
      <c r="C18" s="6" t="s">
        <v>43</v>
      </c>
      <c r="D18" s="32"/>
      <c r="E18" s="7">
        <v>28</v>
      </c>
      <c r="F18" s="6" t="s">
        <v>14</v>
      </c>
      <c r="G18" s="7">
        <f t="shared" si="0"/>
        <v>0</v>
      </c>
      <c r="H18" s="8">
        <v>0.21</v>
      </c>
    </row>
    <row r="19" spans="1:8" ht="30.6" x14ac:dyDescent="0.3">
      <c r="A19" s="5">
        <v>17</v>
      </c>
      <c r="B19" s="6" t="s">
        <v>44</v>
      </c>
      <c r="C19" s="6" t="s">
        <v>45</v>
      </c>
      <c r="D19" s="32"/>
      <c r="E19" s="7">
        <v>8</v>
      </c>
      <c r="F19" s="6" t="s">
        <v>14</v>
      </c>
      <c r="G19" s="7">
        <f t="shared" si="0"/>
        <v>0</v>
      </c>
      <c r="H19" s="8">
        <v>0.21</v>
      </c>
    </row>
    <row r="20" spans="1:8" ht="30.6" x14ac:dyDescent="0.3">
      <c r="A20" s="5">
        <v>18</v>
      </c>
      <c r="B20" s="6" t="s">
        <v>46</v>
      </c>
      <c r="C20" s="6" t="s">
        <v>47</v>
      </c>
      <c r="D20" s="32"/>
      <c r="E20" s="7">
        <v>2</v>
      </c>
      <c r="F20" s="6" t="s">
        <v>14</v>
      </c>
      <c r="G20" s="7">
        <f t="shared" si="0"/>
        <v>0</v>
      </c>
      <c r="H20" s="8">
        <v>0.21</v>
      </c>
    </row>
    <row r="21" spans="1:8" ht="30.6" x14ac:dyDescent="0.3">
      <c r="A21" s="5">
        <v>19</v>
      </c>
      <c r="B21" s="6" t="s">
        <v>48</v>
      </c>
      <c r="C21" s="6" t="s">
        <v>49</v>
      </c>
      <c r="D21" s="32"/>
      <c r="E21" s="7">
        <v>20</v>
      </c>
      <c r="F21" s="6" t="s">
        <v>14</v>
      </c>
      <c r="G21" s="7">
        <f t="shared" si="0"/>
        <v>0</v>
      </c>
      <c r="H21" s="8">
        <v>0.21</v>
      </c>
    </row>
    <row r="22" spans="1:8" ht="20.399999999999999" x14ac:dyDescent="0.3">
      <c r="A22" s="5">
        <v>20</v>
      </c>
      <c r="B22" s="6" t="s">
        <v>50</v>
      </c>
      <c r="C22" s="6" t="s">
        <v>51</v>
      </c>
      <c r="D22" s="32"/>
      <c r="E22" s="7">
        <v>4</v>
      </c>
      <c r="F22" s="6" t="s">
        <v>14</v>
      </c>
      <c r="G22" s="7">
        <f t="shared" si="0"/>
        <v>0</v>
      </c>
      <c r="H22" s="8">
        <v>0.21</v>
      </c>
    </row>
    <row r="23" spans="1:8" ht="20.399999999999999" x14ac:dyDescent="0.3">
      <c r="A23" s="5">
        <v>21</v>
      </c>
      <c r="B23" s="6" t="s">
        <v>52</v>
      </c>
      <c r="C23" s="6" t="s">
        <v>53</v>
      </c>
      <c r="D23" s="32"/>
      <c r="E23" s="7">
        <v>22</v>
      </c>
      <c r="F23" s="6" t="s">
        <v>14</v>
      </c>
      <c r="G23" s="7">
        <f t="shared" si="0"/>
        <v>0</v>
      </c>
      <c r="H23" s="8">
        <v>0.21</v>
      </c>
    </row>
    <row r="24" spans="1:8" ht="20.399999999999999" x14ac:dyDescent="0.3">
      <c r="A24" s="5">
        <v>22</v>
      </c>
      <c r="B24" s="6" t="s">
        <v>54</v>
      </c>
      <c r="C24" s="6" t="s">
        <v>55</v>
      </c>
      <c r="D24" s="32"/>
      <c r="E24" s="7">
        <v>4</v>
      </c>
      <c r="F24" s="6" t="s">
        <v>14</v>
      </c>
      <c r="G24" s="7">
        <f t="shared" si="0"/>
        <v>0</v>
      </c>
      <c r="H24" s="8">
        <v>0.21</v>
      </c>
    </row>
    <row r="25" spans="1:8" ht="20.399999999999999" x14ac:dyDescent="0.3">
      <c r="A25" s="5">
        <v>23</v>
      </c>
      <c r="B25" s="6" t="s">
        <v>56</v>
      </c>
      <c r="C25" s="6" t="s">
        <v>57</v>
      </c>
      <c r="D25" s="32"/>
      <c r="E25" s="7">
        <v>4</v>
      </c>
      <c r="F25" s="6" t="s">
        <v>14</v>
      </c>
      <c r="G25" s="7">
        <f t="shared" si="0"/>
        <v>0</v>
      </c>
      <c r="H25" s="8">
        <v>0.21</v>
      </c>
    </row>
    <row r="26" spans="1:8" ht="20.399999999999999" x14ac:dyDescent="0.3">
      <c r="A26" s="5">
        <v>24</v>
      </c>
      <c r="B26" s="6" t="s">
        <v>58</v>
      </c>
      <c r="C26" s="6" t="s">
        <v>59</v>
      </c>
      <c r="D26" s="32"/>
      <c r="E26" s="7">
        <v>7</v>
      </c>
      <c r="F26" s="6" t="s">
        <v>14</v>
      </c>
      <c r="G26" s="7">
        <f t="shared" si="0"/>
        <v>0</v>
      </c>
      <c r="H26" s="8">
        <v>0.21</v>
      </c>
    </row>
    <row r="27" spans="1:8" ht="30.6" x14ac:dyDescent="0.3">
      <c r="A27" s="5">
        <v>25</v>
      </c>
      <c r="B27" s="6" t="s">
        <v>60</v>
      </c>
      <c r="C27" s="6" t="s">
        <v>61</v>
      </c>
      <c r="D27" s="32"/>
      <c r="E27" s="7">
        <v>2</v>
      </c>
      <c r="F27" s="6" t="s">
        <v>14</v>
      </c>
      <c r="G27" s="7">
        <f t="shared" si="0"/>
        <v>0</v>
      </c>
      <c r="H27" s="8">
        <v>0.21</v>
      </c>
    </row>
    <row r="28" spans="1:8" ht="20.399999999999999" x14ac:dyDescent="0.3">
      <c r="A28" s="5">
        <v>26</v>
      </c>
      <c r="B28" s="6" t="s">
        <v>62</v>
      </c>
      <c r="C28" s="6" t="s">
        <v>63</v>
      </c>
      <c r="D28" s="32"/>
      <c r="E28" s="7">
        <v>1</v>
      </c>
      <c r="F28" s="6" t="s">
        <v>14</v>
      </c>
      <c r="G28" s="7">
        <f t="shared" si="0"/>
        <v>0</v>
      </c>
      <c r="H28" s="8">
        <v>0.21</v>
      </c>
    </row>
    <row r="29" spans="1:8" ht="91.8" x14ac:dyDescent="0.3">
      <c r="A29" s="5">
        <v>27</v>
      </c>
      <c r="B29" s="6" t="s">
        <v>64</v>
      </c>
      <c r="C29" s="6" t="s">
        <v>65</v>
      </c>
      <c r="D29" s="32"/>
      <c r="E29" s="7">
        <v>2</v>
      </c>
      <c r="F29" s="6" t="s">
        <v>14</v>
      </c>
      <c r="G29" s="7">
        <f t="shared" si="0"/>
        <v>0</v>
      </c>
      <c r="H29" s="8">
        <v>0.21</v>
      </c>
    </row>
    <row r="30" spans="1:8" ht="30.6" x14ac:dyDescent="0.3">
      <c r="A30" s="5">
        <v>28</v>
      </c>
      <c r="B30" s="6" t="s">
        <v>66</v>
      </c>
      <c r="C30" s="6" t="s">
        <v>67</v>
      </c>
      <c r="D30" s="32"/>
      <c r="E30" s="7">
        <v>25</v>
      </c>
      <c r="F30" s="6" t="s">
        <v>14</v>
      </c>
      <c r="G30" s="7">
        <f t="shared" si="0"/>
        <v>0</v>
      </c>
      <c r="H30" s="8">
        <v>0.21</v>
      </c>
    </row>
    <row r="31" spans="1:8" ht="30.6" x14ac:dyDescent="0.3">
      <c r="A31" s="5">
        <v>29</v>
      </c>
      <c r="B31" s="6" t="s">
        <v>66</v>
      </c>
      <c r="C31" s="6" t="s">
        <v>67</v>
      </c>
      <c r="D31" s="32"/>
      <c r="E31" s="7">
        <v>8</v>
      </c>
      <c r="F31" s="6" t="s">
        <v>14</v>
      </c>
      <c r="G31" s="7">
        <f t="shared" si="0"/>
        <v>0</v>
      </c>
      <c r="H31" s="8">
        <v>0.21</v>
      </c>
    </row>
    <row r="32" spans="1:8" ht="30.6" x14ac:dyDescent="0.3">
      <c r="A32" s="5">
        <v>30</v>
      </c>
      <c r="B32" s="6" t="s">
        <v>66</v>
      </c>
      <c r="C32" s="6" t="s">
        <v>67</v>
      </c>
      <c r="D32" s="32"/>
      <c r="E32" s="7">
        <v>4</v>
      </c>
      <c r="F32" s="6" t="s">
        <v>14</v>
      </c>
      <c r="G32" s="7">
        <f t="shared" si="0"/>
        <v>0</v>
      </c>
      <c r="H32" s="8">
        <v>0.21</v>
      </c>
    </row>
    <row r="33" spans="1:8" ht="30.6" x14ac:dyDescent="0.3">
      <c r="A33" s="5">
        <v>31</v>
      </c>
      <c r="B33" s="6" t="s">
        <v>66</v>
      </c>
      <c r="C33" s="6" t="s">
        <v>67</v>
      </c>
      <c r="D33" s="32"/>
      <c r="E33" s="7">
        <v>2</v>
      </c>
      <c r="F33" s="6" t="s">
        <v>14</v>
      </c>
      <c r="G33" s="7">
        <f t="shared" si="0"/>
        <v>0</v>
      </c>
      <c r="H33" s="8">
        <v>0.21</v>
      </c>
    </row>
    <row r="34" spans="1:8" ht="20.399999999999999" x14ac:dyDescent="0.3">
      <c r="A34" s="5">
        <v>32</v>
      </c>
      <c r="B34" s="6" t="s">
        <v>68</v>
      </c>
      <c r="C34" s="6" t="s">
        <v>69</v>
      </c>
      <c r="D34" s="32"/>
      <c r="E34" s="7">
        <v>5</v>
      </c>
      <c r="F34" s="6" t="s">
        <v>14</v>
      </c>
      <c r="G34" s="7">
        <f t="shared" si="0"/>
        <v>0</v>
      </c>
      <c r="H34" s="8">
        <v>0.21</v>
      </c>
    </row>
    <row r="35" spans="1:8" ht="20.399999999999999" x14ac:dyDescent="0.3">
      <c r="A35" s="5">
        <v>33</v>
      </c>
      <c r="B35" s="6" t="s">
        <v>68</v>
      </c>
      <c r="C35" s="6" t="s">
        <v>69</v>
      </c>
      <c r="D35" s="32"/>
      <c r="E35" s="7">
        <v>11</v>
      </c>
      <c r="F35" s="6" t="s">
        <v>14</v>
      </c>
      <c r="G35" s="7">
        <f t="shared" si="0"/>
        <v>0</v>
      </c>
      <c r="H35" s="8">
        <v>0.21</v>
      </c>
    </row>
    <row r="36" spans="1:8" ht="20.399999999999999" x14ac:dyDescent="0.3">
      <c r="A36" s="5">
        <v>34</v>
      </c>
      <c r="B36" s="6" t="s">
        <v>68</v>
      </c>
      <c r="C36" s="6" t="s">
        <v>69</v>
      </c>
      <c r="D36" s="32"/>
      <c r="E36" s="7">
        <v>3</v>
      </c>
      <c r="F36" s="6" t="s">
        <v>14</v>
      </c>
      <c r="G36" s="7">
        <f t="shared" si="0"/>
        <v>0</v>
      </c>
      <c r="H36" s="8">
        <v>0.21</v>
      </c>
    </row>
    <row r="37" spans="1:8" x14ac:dyDescent="0.3">
      <c r="A37" s="5">
        <v>35</v>
      </c>
      <c r="B37" s="6" t="s">
        <v>70</v>
      </c>
      <c r="C37" s="6" t="s">
        <v>71</v>
      </c>
      <c r="D37" s="32"/>
      <c r="E37" s="7">
        <v>3</v>
      </c>
      <c r="F37" s="6" t="s">
        <v>14</v>
      </c>
      <c r="G37" s="7">
        <f t="shared" si="0"/>
        <v>0</v>
      </c>
      <c r="H37" s="8">
        <v>0.21</v>
      </c>
    </row>
    <row r="38" spans="1:8" ht="122.4" x14ac:dyDescent="0.3">
      <c r="A38" s="5">
        <v>36</v>
      </c>
      <c r="B38" s="6" t="s">
        <v>72</v>
      </c>
      <c r="C38" s="6" t="s">
        <v>73</v>
      </c>
      <c r="D38" s="32"/>
      <c r="E38" s="7">
        <v>2</v>
      </c>
      <c r="F38" s="6" t="s">
        <v>14</v>
      </c>
      <c r="G38" s="7">
        <f t="shared" si="0"/>
        <v>0</v>
      </c>
      <c r="H38" s="8">
        <v>0.21</v>
      </c>
    </row>
    <row r="39" spans="1:8" ht="20.399999999999999" x14ac:dyDescent="0.3">
      <c r="A39" s="5">
        <v>37</v>
      </c>
      <c r="B39" s="6" t="s">
        <v>74</v>
      </c>
      <c r="C39" s="6" t="s">
        <v>75</v>
      </c>
      <c r="D39" s="32"/>
      <c r="E39" s="7">
        <v>4</v>
      </c>
      <c r="F39" s="6" t="s">
        <v>14</v>
      </c>
      <c r="G39" s="7">
        <f t="shared" si="0"/>
        <v>0</v>
      </c>
      <c r="H39" s="8">
        <v>0.21</v>
      </c>
    </row>
    <row r="40" spans="1:8" ht="20.399999999999999" x14ac:dyDescent="0.3">
      <c r="A40" s="5">
        <v>38</v>
      </c>
      <c r="B40" s="6" t="s">
        <v>76</v>
      </c>
      <c r="C40" s="6" t="s">
        <v>77</v>
      </c>
      <c r="D40" s="32"/>
      <c r="E40" s="7">
        <v>1</v>
      </c>
      <c r="F40" s="6" t="s">
        <v>14</v>
      </c>
      <c r="G40" s="7">
        <f t="shared" si="0"/>
        <v>0</v>
      </c>
      <c r="H40" s="8">
        <v>0.21</v>
      </c>
    </row>
    <row r="41" spans="1:8" ht="30.6" x14ac:dyDescent="0.3">
      <c r="A41" s="5">
        <v>39</v>
      </c>
      <c r="B41" s="6" t="s">
        <v>78</v>
      </c>
      <c r="C41" s="6" t="s">
        <v>79</v>
      </c>
      <c r="D41" s="32"/>
      <c r="E41" s="7">
        <v>16</v>
      </c>
      <c r="F41" s="6" t="s">
        <v>14</v>
      </c>
      <c r="G41" s="7">
        <f t="shared" si="0"/>
        <v>0</v>
      </c>
      <c r="H41" s="8">
        <v>0.21</v>
      </c>
    </row>
    <row r="42" spans="1:8" ht="20.399999999999999" x14ac:dyDescent="0.3">
      <c r="A42" s="5">
        <v>40</v>
      </c>
      <c r="B42" s="6" t="s">
        <v>80</v>
      </c>
      <c r="C42" s="6" t="s">
        <v>81</v>
      </c>
      <c r="D42" s="32"/>
      <c r="E42" s="7">
        <v>3</v>
      </c>
      <c r="F42" s="6" t="s">
        <v>14</v>
      </c>
      <c r="G42" s="7">
        <f t="shared" si="0"/>
        <v>0</v>
      </c>
      <c r="H42" s="8">
        <v>0.21</v>
      </c>
    </row>
    <row r="43" spans="1:8" ht="20.399999999999999" x14ac:dyDescent="0.3">
      <c r="A43" s="5">
        <v>41</v>
      </c>
      <c r="B43" s="6" t="s">
        <v>82</v>
      </c>
      <c r="C43" s="6" t="s">
        <v>83</v>
      </c>
      <c r="D43" s="32"/>
      <c r="E43" s="7">
        <v>18</v>
      </c>
      <c r="F43" s="6" t="s">
        <v>11</v>
      </c>
      <c r="G43" s="7">
        <f t="shared" si="0"/>
        <v>0</v>
      </c>
      <c r="H43" s="8">
        <v>0.21</v>
      </c>
    </row>
    <row r="44" spans="1:8" ht="20.399999999999999" x14ac:dyDescent="0.3">
      <c r="A44" s="5">
        <v>42</v>
      </c>
      <c r="B44" s="6" t="s">
        <v>84</v>
      </c>
      <c r="C44" s="6" t="s">
        <v>85</v>
      </c>
      <c r="D44" s="32"/>
      <c r="E44" s="7">
        <v>216</v>
      </c>
      <c r="F44" s="6" t="s">
        <v>11</v>
      </c>
      <c r="G44" s="7">
        <f t="shared" si="0"/>
        <v>0</v>
      </c>
      <c r="H44" s="8">
        <v>0.21</v>
      </c>
    </row>
    <row r="45" spans="1:8" ht="20.399999999999999" x14ac:dyDescent="0.3">
      <c r="A45" s="5">
        <v>43</v>
      </c>
      <c r="B45" s="6" t="s">
        <v>86</v>
      </c>
      <c r="C45" s="6" t="s">
        <v>87</v>
      </c>
      <c r="D45" s="32"/>
      <c r="E45" s="7">
        <v>20</v>
      </c>
      <c r="F45" s="6" t="s">
        <v>11</v>
      </c>
      <c r="G45" s="7">
        <f t="shared" si="0"/>
        <v>0</v>
      </c>
      <c r="H45" s="8">
        <v>0.21</v>
      </c>
    </row>
    <row r="46" spans="1:8" ht="20.399999999999999" x14ac:dyDescent="0.3">
      <c r="A46" s="5">
        <v>44</v>
      </c>
      <c r="B46" s="6" t="s">
        <v>88</v>
      </c>
      <c r="C46" s="6" t="s">
        <v>89</v>
      </c>
      <c r="D46" s="32"/>
      <c r="E46" s="7">
        <v>38</v>
      </c>
      <c r="F46" s="6" t="s">
        <v>11</v>
      </c>
      <c r="G46" s="7">
        <f t="shared" si="0"/>
        <v>0</v>
      </c>
      <c r="H46" s="8">
        <v>0.21</v>
      </c>
    </row>
    <row r="47" spans="1:8" ht="20.399999999999999" x14ac:dyDescent="0.3">
      <c r="A47" s="5">
        <v>45</v>
      </c>
      <c r="B47" s="6" t="s">
        <v>90</v>
      </c>
      <c r="C47" s="6" t="s">
        <v>91</v>
      </c>
      <c r="D47" s="32"/>
      <c r="E47" s="7">
        <v>22</v>
      </c>
      <c r="F47" s="6" t="s">
        <v>11</v>
      </c>
      <c r="G47" s="7">
        <f t="shared" si="0"/>
        <v>0</v>
      </c>
      <c r="H47" s="8">
        <v>0.21</v>
      </c>
    </row>
    <row r="48" spans="1:8" ht="20.399999999999999" x14ac:dyDescent="0.3">
      <c r="A48" s="5">
        <v>46</v>
      </c>
      <c r="B48" s="6" t="s">
        <v>92</v>
      </c>
      <c r="C48" s="6" t="s">
        <v>93</v>
      </c>
      <c r="D48" s="32"/>
      <c r="E48" s="7">
        <v>552</v>
      </c>
      <c r="F48" s="6" t="s">
        <v>11</v>
      </c>
      <c r="G48" s="7">
        <f t="shared" si="0"/>
        <v>0</v>
      </c>
      <c r="H48" s="8">
        <v>0.21</v>
      </c>
    </row>
    <row r="49" spans="1:8" ht="20.399999999999999" x14ac:dyDescent="0.3">
      <c r="A49" s="5">
        <v>47</v>
      </c>
      <c r="B49" s="6" t="s">
        <v>94</v>
      </c>
      <c r="C49" s="6" t="s">
        <v>95</v>
      </c>
      <c r="D49" s="32"/>
      <c r="E49" s="7">
        <v>430</v>
      </c>
      <c r="F49" s="6" t="s">
        <v>11</v>
      </c>
      <c r="G49" s="7">
        <f t="shared" si="0"/>
        <v>0</v>
      </c>
      <c r="H49" s="8">
        <v>0.21</v>
      </c>
    </row>
    <row r="50" spans="1:8" ht="20.399999999999999" x14ac:dyDescent="0.3">
      <c r="A50" s="5">
        <v>48</v>
      </c>
      <c r="B50" s="6" t="s">
        <v>96</v>
      </c>
      <c r="C50" s="6" t="s">
        <v>97</v>
      </c>
      <c r="D50" s="32"/>
      <c r="E50" s="7">
        <v>32</v>
      </c>
      <c r="F50" s="6" t="s">
        <v>11</v>
      </c>
      <c r="G50" s="7">
        <f t="shared" si="0"/>
        <v>0</v>
      </c>
      <c r="H50" s="8">
        <v>0.21</v>
      </c>
    </row>
    <row r="51" spans="1:8" ht="20.399999999999999" x14ac:dyDescent="0.3">
      <c r="A51" s="5">
        <v>49</v>
      </c>
      <c r="B51" s="6" t="s">
        <v>98</v>
      </c>
      <c r="C51" s="6" t="s">
        <v>99</v>
      </c>
      <c r="D51" s="32"/>
      <c r="E51" s="7">
        <v>65</v>
      </c>
      <c r="F51" s="6" t="s">
        <v>11</v>
      </c>
      <c r="G51" s="7">
        <f t="shared" si="0"/>
        <v>0</v>
      </c>
      <c r="H51" s="8">
        <v>0.21</v>
      </c>
    </row>
    <row r="52" spans="1:8" ht="20.399999999999999" x14ac:dyDescent="0.3">
      <c r="A52" s="5">
        <v>50</v>
      </c>
      <c r="B52" s="6" t="s">
        <v>100</v>
      </c>
      <c r="C52" s="6" t="s">
        <v>101</v>
      </c>
      <c r="D52" s="32"/>
      <c r="E52" s="7">
        <v>67</v>
      </c>
      <c r="F52" s="6" t="s">
        <v>11</v>
      </c>
      <c r="G52" s="7">
        <f t="shared" si="0"/>
        <v>0</v>
      </c>
      <c r="H52" s="8">
        <v>0.21</v>
      </c>
    </row>
    <row r="53" spans="1:8" ht="20.399999999999999" x14ac:dyDescent="0.3">
      <c r="A53" s="5">
        <v>51</v>
      </c>
      <c r="B53" s="6" t="s">
        <v>102</v>
      </c>
      <c r="C53" s="6" t="s">
        <v>103</v>
      </c>
      <c r="D53" s="32"/>
      <c r="E53" s="7">
        <v>18</v>
      </c>
      <c r="F53" s="6" t="s">
        <v>11</v>
      </c>
      <c r="G53" s="7">
        <f t="shared" si="0"/>
        <v>0</v>
      </c>
      <c r="H53" s="8">
        <v>0.21</v>
      </c>
    </row>
    <row r="54" spans="1:8" ht="30.6" x14ac:dyDescent="0.3">
      <c r="A54" s="5">
        <v>52</v>
      </c>
      <c r="B54" s="6" t="s">
        <v>104</v>
      </c>
      <c r="C54" s="6" t="s">
        <v>105</v>
      </c>
      <c r="D54" s="32"/>
      <c r="E54" s="7">
        <v>266</v>
      </c>
      <c r="F54" s="6" t="s">
        <v>11</v>
      </c>
      <c r="G54" s="7">
        <f t="shared" si="0"/>
        <v>0</v>
      </c>
      <c r="H54" s="8">
        <v>0.21</v>
      </c>
    </row>
    <row r="55" spans="1:8" ht="20.399999999999999" x14ac:dyDescent="0.3">
      <c r="A55" s="5">
        <v>53</v>
      </c>
      <c r="B55" s="6" t="s">
        <v>106</v>
      </c>
      <c r="C55" s="6" t="s">
        <v>107</v>
      </c>
      <c r="D55" s="32"/>
      <c r="E55" s="7">
        <v>16</v>
      </c>
      <c r="F55" s="6" t="s">
        <v>11</v>
      </c>
      <c r="G55" s="7">
        <f t="shared" si="0"/>
        <v>0</v>
      </c>
      <c r="H55" s="8">
        <v>0.21</v>
      </c>
    </row>
    <row r="56" spans="1:8" ht="30.6" x14ac:dyDescent="0.3">
      <c r="A56" s="5">
        <v>54</v>
      </c>
      <c r="B56" s="6" t="s">
        <v>108</v>
      </c>
      <c r="C56" s="6" t="s">
        <v>109</v>
      </c>
      <c r="D56" s="32"/>
      <c r="E56" s="7">
        <v>150</v>
      </c>
      <c r="F56" s="6" t="s">
        <v>14</v>
      </c>
      <c r="G56" s="7">
        <f t="shared" si="0"/>
        <v>0</v>
      </c>
      <c r="H56" s="8">
        <v>0.21</v>
      </c>
    </row>
    <row r="57" spans="1:8" x14ac:dyDescent="0.3">
      <c r="A57" s="5">
        <v>55</v>
      </c>
      <c r="B57" s="6" t="s">
        <v>110</v>
      </c>
      <c r="C57" s="6" t="s">
        <v>111</v>
      </c>
      <c r="D57" s="32"/>
      <c r="E57" s="7">
        <v>10</v>
      </c>
      <c r="F57" s="6" t="s">
        <v>14</v>
      </c>
      <c r="G57" s="7">
        <f t="shared" si="0"/>
        <v>0</v>
      </c>
      <c r="H57" s="8">
        <v>0.21</v>
      </c>
    </row>
    <row r="58" spans="1:8" ht="30.6" x14ac:dyDescent="0.3">
      <c r="A58" s="5">
        <v>56</v>
      </c>
      <c r="B58" s="6" t="s">
        <v>112</v>
      </c>
      <c r="C58" s="6" t="s">
        <v>113</v>
      </c>
      <c r="D58" s="32"/>
      <c r="E58" s="7">
        <v>2</v>
      </c>
      <c r="F58" s="6" t="s">
        <v>14</v>
      </c>
      <c r="G58" s="7">
        <f t="shared" si="0"/>
        <v>0</v>
      </c>
      <c r="H58" s="8">
        <v>0.21</v>
      </c>
    </row>
    <row r="59" spans="1:8" ht="20.399999999999999" x14ac:dyDescent="0.3">
      <c r="A59" s="5">
        <v>57</v>
      </c>
      <c r="B59" s="6" t="s">
        <v>114</v>
      </c>
      <c r="C59" s="6" t="s">
        <v>115</v>
      </c>
      <c r="D59" s="32"/>
      <c r="E59" s="7">
        <v>7</v>
      </c>
      <c r="F59" s="6" t="s">
        <v>14</v>
      </c>
      <c r="G59" s="7">
        <f t="shared" si="0"/>
        <v>0</v>
      </c>
      <c r="H59" s="8">
        <v>0.21</v>
      </c>
    </row>
    <row r="60" spans="1:8" ht="20.399999999999999" x14ac:dyDescent="0.3">
      <c r="A60" s="5">
        <v>58</v>
      </c>
      <c r="B60" s="6" t="s">
        <v>114</v>
      </c>
      <c r="C60" s="6" t="s">
        <v>115</v>
      </c>
      <c r="D60" s="32"/>
      <c r="E60" s="7">
        <v>4</v>
      </c>
      <c r="F60" s="6" t="s">
        <v>14</v>
      </c>
      <c r="G60" s="7">
        <f t="shared" si="0"/>
        <v>0</v>
      </c>
      <c r="H60" s="8">
        <v>0.21</v>
      </c>
    </row>
    <row r="61" spans="1:8" ht="20.399999999999999" x14ac:dyDescent="0.3">
      <c r="A61" s="5">
        <v>59</v>
      </c>
      <c r="B61" s="6" t="s">
        <v>114</v>
      </c>
      <c r="C61" s="6" t="s">
        <v>115</v>
      </c>
      <c r="D61" s="32"/>
      <c r="E61" s="7">
        <v>6</v>
      </c>
      <c r="F61" s="6" t="s">
        <v>14</v>
      </c>
      <c r="G61" s="7">
        <f t="shared" si="0"/>
        <v>0</v>
      </c>
      <c r="H61" s="8">
        <v>0.21</v>
      </c>
    </row>
    <row r="62" spans="1:8" x14ac:dyDescent="0.3">
      <c r="A62" s="5">
        <v>60</v>
      </c>
      <c r="B62" s="6" t="s">
        <v>116</v>
      </c>
      <c r="C62" s="6" t="s">
        <v>117</v>
      </c>
      <c r="D62" s="32"/>
      <c r="E62" s="7">
        <v>32</v>
      </c>
      <c r="F62" s="6" t="s">
        <v>14</v>
      </c>
      <c r="G62" s="7">
        <f t="shared" si="0"/>
        <v>0</v>
      </c>
      <c r="H62" s="8">
        <v>0.21</v>
      </c>
    </row>
    <row r="63" spans="1:8" ht="20.399999999999999" x14ac:dyDescent="0.3">
      <c r="A63" s="5">
        <v>61</v>
      </c>
      <c r="B63" s="6" t="s">
        <v>118</v>
      </c>
      <c r="C63" s="6" t="s">
        <v>119</v>
      </c>
      <c r="D63" s="32"/>
      <c r="E63" s="7">
        <v>270</v>
      </c>
      <c r="F63" s="6" t="s">
        <v>14</v>
      </c>
      <c r="G63" s="7">
        <f t="shared" si="0"/>
        <v>0</v>
      </c>
      <c r="H63" s="8">
        <v>0.21</v>
      </c>
    </row>
    <row r="64" spans="1:8" x14ac:dyDescent="0.3">
      <c r="A64" s="5">
        <v>62</v>
      </c>
      <c r="B64" s="6" t="s">
        <v>120</v>
      </c>
      <c r="C64" s="6" t="s">
        <v>121</v>
      </c>
      <c r="D64" s="32"/>
      <c r="E64" s="7">
        <v>2</v>
      </c>
      <c r="F64" s="6" t="s">
        <v>14</v>
      </c>
      <c r="G64" s="7">
        <f t="shared" si="0"/>
        <v>0</v>
      </c>
      <c r="H64" s="8">
        <v>0.21</v>
      </c>
    </row>
    <row r="65" spans="1:8" ht="20.399999999999999" x14ac:dyDescent="0.3">
      <c r="A65" s="5">
        <v>63</v>
      </c>
      <c r="B65" s="6" t="s">
        <v>122</v>
      </c>
      <c r="C65" s="6" t="s">
        <v>309</v>
      </c>
      <c r="D65" s="32"/>
      <c r="E65" s="7">
        <v>4</v>
      </c>
      <c r="F65" s="6" t="s">
        <v>14</v>
      </c>
      <c r="G65" s="7">
        <f t="shared" si="0"/>
        <v>0</v>
      </c>
      <c r="H65" s="8">
        <v>0.21</v>
      </c>
    </row>
    <row r="66" spans="1:8" ht="20.399999999999999" x14ac:dyDescent="0.3">
      <c r="A66" s="5">
        <v>64</v>
      </c>
      <c r="B66" s="6" t="s">
        <v>123</v>
      </c>
      <c r="C66" s="6" t="s">
        <v>124</v>
      </c>
      <c r="D66" s="32"/>
      <c r="E66" s="7">
        <v>3</v>
      </c>
      <c r="F66" s="6" t="s">
        <v>14</v>
      </c>
      <c r="G66" s="7">
        <f t="shared" si="0"/>
        <v>0</v>
      </c>
      <c r="H66" s="8">
        <v>0.21</v>
      </c>
    </row>
    <row r="67" spans="1:8" x14ac:dyDescent="0.3">
      <c r="A67" s="5">
        <v>65</v>
      </c>
      <c r="B67" s="6" t="s">
        <v>125</v>
      </c>
      <c r="C67" s="6" t="s">
        <v>310</v>
      </c>
      <c r="D67" s="32"/>
      <c r="E67" s="7">
        <v>2</v>
      </c>
      <c r="F67" s="6" t="s">
        <v>14</v>
      </c>
      <c r="G67" s="7">
        <f t="shared" si="0"/>
        <v>0</v>
      </c>
      <c r="H67" s="8">
        <v>0.21</v>
      </c>
    </row>
    <row r="68" spans="1:8" x14ac:dyDescent="0.3">
      <c r="A68" s="5">
        <v>66</v>
      </c>
      <c r="B68" s="6" t="s">
        <v>126</v>
      </c>
      <c r="C68" s="6" t="s">
        <v>127</v>
      </c>
      <c r="D68" s="32"/>
      <c r="E68" s="7">
        <v>1</v>
      </c>
      <c r="F68" s="6" t="s">
        <v>14</v>
      </c>
      <c r="G68" s="7">
        <f t="shared" ref="G68:G69" si="1">E68*D68</f>
        <v>0</v>
      </c>
      <c r="H68" s="8">
        <v>0.21</v>
      </c>
    </row>
    <row r="69" spans="1:8" x14ac:dyDescent="0.3">
      <c r="A69" s="5">
        <v>67</v>
      </c>
      <c r="B69" s="6" t="s">
        <v>128</v>
      </c>
      <c r="C69" s="6" t="s">
        <v>129</v>
      </c>
      <c r="D69" s="32"/>
      <c r="E69" s="7">
        <v>2</v>
      </c>
      <c r="F69" s="6" t="s">
        <v>14</v>
      </c>
      <c r="G69" s="7">
        <f t="shared" si="1"/>
        <v>0</v>
      </c>
      <c r="H69" s="8">
        <v>0.21</v>
      </c>
    </row>
    <row r="70" spans="1:8" x14ac:dyDescent="0.3">
      <c r="H70" s="2"/>
    </row>
    <row r="71" spans="1:8" ht="10.8" thickBot="1" x14ac:dyDescent="0.35">
      <c r="A71" s="9" t="s">
        <v>130</v>
      </c>
    </row>
    <row r="72" spans="1:8" ht="12.6" thickTop="1" x14ac:dyDescent="0.3">
      <c r="A72" s="11"/>
      <c r="B72" s="11"/>
      <c r="C72" s="11"/>
      <c r="D72" s="11"/>
      <c r="E72" s="11"/>
      <c r="F72" s="11"/>
      <c r="G72" s="12">
        <f>SUM(G3:G71)</f>
        <v>0</v>
      </c>
      <c r="H72" s="11"/>
    </row>
    <row r="74" spans="1:8" ht="12.6" x14ac:dyDescent="0.3">
      <c r="A74" s="14"/>
    </row>
    <row r="75" spans="1:8" ht="12" x14ac:dyDescent="0.3">
      <c r="A75" s="13"/>
    </row>
    <row r="77" spans="1:8" ht="15.6" x14ac:dyDescent="0.3">
      <c r="A77" s="34" t="s">
        <v>131</v>
      </c>
      <c r="B77" s="34"/>
      <c r="C77" s="34"/>
      <c r="D77" s="34"/>
      <c r="E77" s="34"/>
      <c r="F77" s="34"/>
      <c r="G77" s="34"/>
      <c r="H77" s="34"/>
    </row>
    <row r="78" spans="1:8" x14ac:dyDescent="0.3">
      <c r="A78" s="3" t="s">
        <v>1</v>
      </c>
      <c r="B78" s="4" t="s">
        <v>2</v>
      </c>
      <c r="C78" s="4" t="s">
        <v>3</v>
      </c>
      <c r="D78" s="3" t="s">
        <v>4</v>
      </c>
      <c r="E78" s="3" t="s">
        <v>5</v>
      </c>
      <c r="F78" s="4" t="s">
        <v>6</v>
      </c>
      <c r="G78" s="3" t="s">
        <v>7</v>
      </c>
      <c r="H78" s="3" t="s">
        <v>8</v>
      </c>
    </row>
    <row r="79" spans="1:8" ht="30.6" x14ac:dyDescent="0.3">
      <c r="A79" s="5">
        <v>1</v>
      </c>
      <c r="B79" s="6" t="s">
        <v>132</v>
      </c>
      <c r="C79" s="6" t="s">
        <v>133</v>
      </c>
      <c r="D79" s="32"/>
      <c r="E79" s="7">
        <v>1</v>
      </c>
      <c r="F79" s="6" t="s">
        <v>134</v>
      </c>
      <c r="G79" s="7">
        <f>E79*D79</f>
        <v>0</v>
      </c>
      <c r="H79" s="8">
        <v>0.21</v>
      </c>
    </row>
    <row r="80" spans="1:8" ht="30.6" x14ac:dyDescent="0.3">
      <c r="A80" s="5">
        <v>2</v>
      </c>
      <c r="B80" s="6" t="s">
        <v>135</v>
      </c>
      <c r="C80" s="6" t="s">
        <v>136</v>
      </c>
      <c r="D80" s="32"/>
      <c r="E80" s="7">
        <v>7</v>
      </c>
      <c r="F80" s="6" t="s">
        <v>134</v>
      </c>
      <c r="G80" s="7">
        <f t="shared" ref="G80:G85" si="2">E80*D80</f>
        <v>0</v>
      </c>
      <c r="H80" s="8">
        <v>0.21</v>
      </c>
    </row>
    <row r="81" spans="1:8" ht="30.6" x14ac:dyDescent="0.3">
      <c r="A81" s="5">
        <v>3</v>
      </c>
      <c r="B81" s="6" t="s">
        <v>137</v>
      </c>
      <c r="C81" s="6" t="s">
        <v>138</v>
      </c>
      <c r="D81" s="32"/>
      <c r="E81" s="7">
        <v>4</v>
      </c>
      <c r="F81" s="6" t="s">
        <v>14</v>
      </c>
      <c r="G81" s="7">
        <f t="shared" si="2"/>
        <v>0</v>
      </c>
      <c r="H81" s="8">
        <v>0.21</v>
      </c>
    </row>
    <row r="82" spans="1:8" ht="30.6" x14ac:dyDescent="0.3">
      <c r="A82" s="5">
        <v>4</v>
      </c>
      <c r="B82" s="6" t="s">
        <v>139</v>
      </c>
      <c r="C82" s="6" t="s">
        <v>140</v>
      </c>
      <c r="D82" s="32"/>
      <c r="E82" s="7">
        <v>30</v>
      </c>
      <c r="F82" s="6" t="s">
        <v>141</v>
      </c>
      <c r="G82" s="7">
        <f t="shared" si="2"/>
        <v>0</v>
      </c>
      <c r="H82" s="8">
        <v>0.21</v>
      </c>
    </row>
    <row r="83" spans="1:8" ht="30.6" x14ac:dyDescent="0.3">
      <c r="A83" s="5">
        <v>5</v>
      </c>
      <c r="B83" s="6" t="s">
        <v>142</v>
      </c>
      <c r="C83" s="6" t="s">
        <v>143</v>
      </c>
      <c r="D83" s="32"/>
      <c r="E83" s="7">
        <v>2</v>
      </c>
      <c r="F83" s="6" t="s">
        <v>141</v>
      </c>
      <c r="G83" s="7">
        <f t="shared" si="2"/>
        <v>0</v>
      </c>
      <c r="H83" s="8">
        <v>0.21</v>
      </c>
    </row>
    <row r="84" spans="1:8" ht="20.399999999999999" x14ac:dyDescent="0.3">
      <c r="A84" s="5">
        <v>6</v>
      </c>
      <c r="B84" s="6" t="s">
        <v>144</v>
      </c>
      <c r="C84" s="6" t="s">
        <v>145</v>
      </c>
      <c r="D84" s="32"/>
      <c r="E84" s="7">
        <v>32</v>
      </c>
      <c r="F84" s="6" t="s">
        <v>146</v>
      </c>
      <c r="G84" s="7">
        <f t="shared" si="2"/>
        <v>0</v>
      </c>
      <c r="H84" s="8">
        <v>0.21</v>
      </c>
    </row>
    <row r="85" spans="1:8" ht="20.399999999999999" x14ac:dyDescent="0.3">
      <c r="A85" s="5">
        <v>7</v>
      </c>
      <c r="B85" s="6" t="s">
        <v>147</v>
      </c>
      <c r="C85" s="6" t="s">
        <v>148</v>
      </c>
      <c r="D85" s="32"/>
      <c r="E85" s="7">
        <v>2</v>
      </c>
      <c r="F85" s="6" t="s">
        <v>149</v>
      </c>
      <c r="G85" s="7">
        <f t="shared" si="2"/>
        <v>0</v>
      </c>
      <c r="H85" s="8">
        <v>0.21</v>
      </c>
    </row>
    <row r="86" spans="1:8" x14ac:dyDescent="0.3">
      <c r="H86" s="2"/>
    </row>
    <row r="87" spans="1:8" ht="10.8" thickBot="1" x14ac:dyDescent="0.35">
      <c r="A87" s="9" t="s">
        <v>130</v>
      </c>
    </row>
    <row r="88" spans="1:8" ht="12.6" thickTop="1" x14ac:dyDescent="0.3">
      <c r="A88" s="11"/>
      <c r="B88" s="11"/>
      <c r="C88" s="11"/>
      <c r="D88" s="11"/>
      <c r="E88" s="11"/>
      <c r="F88" s="11"/>
      <c r="G88" s="12">
        <f>SUM(G79:G87)</f>
        <v>0</v>
      </c>
      <c r="H88" s="11"/>
    </row>
    <row r="90" spans="1:8" ht="12.6" x14ac:dyDescent="0.3">
      <c r="A90" s="14"/>
    </row>
    <row r="91" spans="1:8" ht="12" x14ac:dyDescent="0.3">
      <c r="A91" s="13"/>
    </row>
    <row r="93" spans="1:8" ht="15.6" x14ac:dyDescent="0.3">
      <c r="A93" s="34" t="s">
        <v>150</v>
      </c>
      <c r="B93" s="34"/>
      <c r="C93" s="34"/>
      <c r="D93" s="34"/>
      <c r="E93" s="34"/>
      <c r="F93" s="34"/>
      <c r="G93" s="34"/>
      <c r="H93" s="34"/>
    </row>
    <row r="94" spans="1:8" x14ac:dyDescent="0.3">
      <c r="A94" s="3" t="s">
        <v>1</v>
      </c>
      <c r="B94" s="4" t="s">
        <v>2</v>
      </c>
      <c r="C94" s="4" t="s">
        <v>3</v>
      </c>
      <c r="D94" s="3" t="s">
        <v>4</v>
      </c>
      <c r="E94" s="3" t="s">
        <v>5</v>
      </c>
      <c r="F94" s="4" t="s">
        <v>6</v>
      </c>
      <c r="G94" s="3" t="s">
        <v>7</v>
      </c>
      <c r="H94" s="3" t="s">
        <v>8</v>
      </c>
    </row>
    <row r="95" spans="1:8" x14ac:dyDescent="0.3">
      <c r="A95" s="5">
        <v>1</v>
      </c>
      <c r="B95" s="6" t="s">
        <v>151</v>
      </c>
      <c r="C95" s="6" t="s">
        <v>152</v>
      </c>
      <c r="D95" s="32"/>
      <c r="E95" s="7">
        <v>270</v>
      </c>
      <c r="F95" s="6" t="s">
        <v>14</v>
      </c>
      <c r="G95" s="7">
        <f>E95*D95</f>
        <v>0</v>
      </c>
      <c r="H95" s="8">
        <v>0.21</v>
      </c>
    </row>
    <row r="96" spans="1:8" ht="20.399999999999999" x14ac:dyDescent="0.3">
      <c r="A96" s="5">
        <v>2</v>
      </c>
      <c r="B96" s="6" t="s">
        <v>153</v>
      </c>
      <c r="C96" s="6" t="s">
        <v>154</v>
      </c>
      <c r="D96" s="32"/>
      <c r="E96" s="7">
        <v>45</v>
      </c>
      <c r="F96" s="6" t="s">
        <v>11</v>
      </c>
      <c r="G96" s="7">
        <f t="shared" ref="G96:G150" si="3">E96*D96</f>
        <v>0</v>
      </c>
      <c r="H96" s="8">
        <v>0.21</v>
      </c>
    </row>
    <row r="97" spans="1:8" x14ac:dyDescent="0.3">
      <c r="A97" s="5">
        <v>3</v>
      </c>
      <c r="B97" s="6" t="s">
        <v>155</v>
      </c>
      <c r="C97" s="6" t="s">
        <v>156</v>
      </c>
      <c r="D97" s="32"/>
      <c r="E97" s="7">
        <v>15</v>
      </c>
      <c r="F97" s="6" t="s">
        <v>14</v>
      </c>
      <c r="G97" s="7">
        <f t="shared" si="3"/>
        <v>0</v>
      </c>
      <c r="H97" s="8">
        <v>0.21</v>
      </c>
    </row>
    <row r="98" spans="1:8" x14ac:dyDescent="0.3">
      <c r="A98" s="5">
        <v>4</v>
      </c>
      <c r="B98" s="6" t="s">
        <v>157</v>
      </c>
      <c r="C98" s="6" t="s">
        <v>158</v>
      </c>
      <c r="D98" s="32"/>
      <c r="E98" s="7">
        <v>8</v>
      </c>
      <c r="F98" s="6" t="s">
        <v>14</v>
      </c>
      <c r="G98" s="7">
        <f t="shared" si="3"/>
        <v>0</v>
      </c>
      <c r="H98" s="8">
        <v>0.21</v>
      </c>
    </row>
    <row r="99" spans="1:8" x14ac:dyDescent="0.3">
      <c r="A99" s="5">
        <v>5</v>
      </c>
      <c r="B99" s="6" t="s">
        <v>159</v>
      </c>
      <c r="C99" s="6" t="s">
        <v>160</v>
      </c>
      <c r="D99" s="32"/>
      <c r="E99" s="7">
        <v>12</v>
      </c>
      <c r="F99" s="6" t="s">
        <v>14</v>
      </c>
      <c r="G99" s="7">
        <f t="shared" si="3"/>
        <v>0</v>
      </c>
      <c r="H99" s="8">
        <v>0.21</v>
      </c>
    </row>
    <row r="100" spans="1:8" ht="20.399999999999999" x14ac:dyDescent="0.3">
      <c r="A100" s="5">
        <v>6</v>
      </c>
      <c r="B100" s="6" t="s">
        <v>161</v>
      </c>
      <c r="C100" s="6" t="s">
        <v>162</v>
      </c>
      <c r="D100" s="32"/>
      <c r="E100" s="7">
        <v>1</v>
      </c>
      <c r="F100" s="6" t="s">
        <v>14</v>
      </c>
      <c r="G100" s="7">
        <f t="shared" si="3"/>
        <v>0</v>
      </c>
      <c r="H100" s="8">
        <v>0.21</v>
      </c>
    </row>
    <row r="101" spans="1:8" ht="91.8" x14ac:dyDescent="0.3">
      <c r="A101" s="5">
        <v>7</v>
      </c>
      <c r="B101" s="6" t="s">
        <v>163</v>
      </c>
      <c r="C101" s="6" t="s">
        <v>65</v>
      </c>
      <c r="D101" s="32"/>
      <c r="E101" s="7">
        <v>2</v>
      </c>
      <c r="F101" s="6" t="s">
        <v>14</v>
      </c>
      <c r="G101" s="7">
        <f t="shared" si="3"/>
        <v>0</v>
      </c>
      <c r="H101" s="8">
        <v>0.21</v>
      </c>
    </row>
    <row r="102" spans="1:8" ht="91.8" x14ac:dyDescent="0.3">
      <c r="A102" s="5">
        <v>8</v>
      </c>
      <c r="B102" s="6" t="s">
        <v>164</v>
      </c>
      <c r="C102" s="6" t="s">
        <v>165</v>
      </c>
      <c r="D102" s="32"/>
      <c r="E102" s="7">
        <v>25</v>
      </c>
      <c r="F102" s="6" t="s">
        <v>14</v>
      </c>
      <c r="G102" s="7">
        <f t="shared" si="3"/>
        <v>0</v>
      </c>
      <c r="H102" s="8">
        <v>0.21</v>
      </c>
    </row>
    <row r="103" spans="1:8" ht="122.4" x14ac:dyDescent="0.3">
      <c r="A103" s="5">
        <v>9</v>
      </c>
      <c r="B103" s="6" t="s">
        <v>166</v>
      </c>
      <c r="C103" s="6" t="s">
        <v>73</v>
      </c>
      <c r="D103" s="32"/>
      <c r="E103" s="7">
        <v>2</v>
      </c>
      <c r="F103" s="6" t="s">
        <v>14</v>
      </c>
      <c r="G103" s="7">
        <f t="shared" si="3"/>
        <v>0</v>
      </c>
      <c r="H103" s="8">
        <v>0.21</v>
      </c>
    </row>
    <row r="104" spans="1:8" ht="20.399999999999999" x14ac:dyDescent="0.3">
      <c r="A104" s="5">
        <v>10</v>
      </c>
      <c r="B104" s="6" t="s">
        <v>167</v>
      </c>
      <c r="C104" s="6" t="s">
        <v>168</v>
      </c>
      <c r="D104" s="32"/>
      <c r="E104" s="7">
        <v>16</v>
      </c>
      <c r="F104" s="6" t="s">
        <v>14</v>
      </c>
      <c r="G104" s="7">
        <f t="shared" si="3"/>
        <v>0</v>
      </c>
      <c r="H104" s="8">
        <v>0.21</v>
      </c>
    </row>
    <row r="105" spans="1:8" ht="91.8" x14ac:dyDescent="0.3">
      <c r="A105" s="5">
        <v>11</v>
      </c>
      <c r="B105" s="6" t="s">
        <v>169</v>
      </c>
      <c r="C105" s="6" t="s">
        <v>170</v>
      </c>
      <c r="D105" s="32"/>
      <c r="E105" s="7">
        <v>4</v>
      </c>
      <c r="F105" s="6" t="s">
        <v>14</v>
      </c>
      <c r="G105" s="7">
        <f t="shared" si="3"/>
        <v>0</v>
      </c>
      <c r="H105" s="8">
        <v>0.21</v>
      </c>
    </row>
    <row r="106" spans="1:8" ht="102" x14ac:dyDescent="0.3">
      <c r="A106" s="5">
        <v>12</v>
      </c>
      <c r="B106" s="6" t="s">
        <v>171</v>
      </c>
      <c r="C106" s="6" t="s">
        <v>172</v>
      </c>
      <c r="D106" s="32"/>
      <c r="E106" s="7">
        <v>2</v>
      </c>
      <c r="F106" s="6" t="s">
        <v>14</v>
      </c>
      <c r="G106" s="7">
        <f t="shared" si="3"/>
        <v>0</v>
      </c>
      <c r="H106" s="8">
        <v>0.21</v>
      </c>
    </row>
    <row r="107" spans="1:8" ht="20.399999999999999" x14ac:dyDescent="0.3">
      <c r="A107" s="5">
        <v>13</v>
      </c>
      <c r="B107" s="6" t="s">
        <v>173</v>
      </c>
      <c r="C107" s="6" t="s">
        <v>174</v>
      </c>
      <c r="D107" s="32"/>
      <c r="E107" s="7">
        <v>32</v>
      </c>
      <c r="F107" s="6" t="s">
        <v>11</v>
      </c>
      <c r="G107" s="7">
        <f t="shared" si="3"/>
        <v>0</v>
      </c>
      <c r="H107" s="8">
        <v>0.21</v>
      </c>
    </row>
    <row r="108" spans="1:8" ht="20.399999999999999" x14ac:dyDescent="0.3">
      <c r="A108" s="5">
        <v>14</v>
      </c>
      <c r="B108" s="6" t="s">
        <v>175</v>
      </c>
      <c r="C108" s="6" t="s">
        <v>176</v>
      </c>
      <c r="D108" s="32"/>
      <c r="E108" s="7">
        <v>65</v>
      </c>
      <c r="F108" s="6" t="s">
        <v>11</v>
      </c>
      <c r="G108" s="7">
        <f t="shared" si="3"/>
        <v>0</v>
      </c>
      <c r="H108" s="8">
        <v>0.21</v>
      </c>
    </row>
    <row r="109" spans="1:8" ht="20.399999999999999" x14ac:dyDescent="0.3">
      <c r="A109" s="5">
        <v>15</v>
      </c>
      <c r="B109" s="6" t="s">
        <v>177</v>
      </c>
      <c r="C109" s="6" t="s">
        <v>178</v>
      </c>
      <c r="D109" s="32"/>
      <c r="E109" s="7">
        <v>67</v>
      </c>
      <c r="F109" s="6" t="s">
        <v>11</v>
      </c>
      <c r="G109" s="7">
        <f t="shared" si="3"/>
        <v>0</v>
      </c>
      <c r="H109" s="8">
        <v>0.21</v>
      </c>
    </row>
    <row r="110" spans="1:8" ht="20.399999999999999" x14ac:dyDescent="0.3">
      <c r="A110" s="5">
        <v>16</v>
      </c>
      <c r="B110" s="6" t="s">
        <v>179</v>
      </c>
      <c r="C110" s="6" t="s">
        <v>180</v>
      </c>
      <c r="D110" s="32"/>
      <c r="E110" s="7">
        <v>18</v>
      </c>
      <c r="F110" s="6" t="s">
        <v>11</v>
      </c>
      <c r="G110" s="7">
        <f t="shared" si="3"/>
        <v>0</v>
      </c>
      <c r="H110" s="8">
        <v>0.21</v>
      </c>
    </row>
    <row r="111" spans="1:8" x14ac:dyDescent="0.3">
      <c r="A111" s="5">
        <v>17</v>
      </c>
      <c r="B111" s="6" t="s">
        <v>181</v>
      </c>
      <c r="C111" s="6" t="s">
        <v>182</v>
      </c>
      <c r="D111" s="32"/>
      <c r="E111" s="7">
        <v>64</v>
      </c>
      <c r="F111" s="6" t="s">
        <v>183</v>
      </c>
      <c r="G111" s="7">
        <f t="shared" si="3"/>
        <v>0</v>
      </c>
      <c r="H111" s="8">
        <v>0.21</v>
      </c>
    </row>
    <row r="112" spans="1:8" ht="30.6" x14ac:dyDescent="0.3">
      <c r="A112" s="5">
        <v>18</v>
      </c>
      <c r="B112" s="6" t="s">
        <v>184</v>
      </c>
      <c r="C112" s="6" t="s">
        <v>185</v>
      </c>
      <c r="D112" s="32"/>
      <c r="E112" s="7">
        <v>1.5</v>
      </c>
      <c r="F112" s="6" t="s">
        <v>37</v>
      </c>
      <c r="G112" s="7">
        <f t="shared" si="3"/>
        <v>0</v>
      </c>
      <c r="H112" s="8">
        <v>0.21</v>
      </c>
    </row>
    <row r="113" spans="1:8" ht="20.399999999999999" x14ac:dyDescent="0.3">
      <c r="A113" s="5">
        <v>19</v>
      </c>
      <c r="B113" s="6" t="s">
        <v>186</v>
      </c>
      <c r="C113" s="6" t="s">
        <v>187</v>
      </c>
      <c r="D113" s="32"/>
      <c r="E113" s="7">
        <v>11</v>
      </c>
      <c r="F113" s="6" t="s">
        <v>14</v>
      </c>
      <c r="G113" s="7">
        <f t="shared" si="3"/>
        <v>0</v>
      </c>
      <c r="H113" s="8">
        <v>0.21</v>
      </c>
    </row>
    <row r="114" spans="1:8" x14ac:dyDescent="0.3">
      <c r="A114" s="5">
        <v>20</v>
      </c>
      <c r="B114" s="6" t="s">
        <v>186</v>
      </c>
      <c r="C114" s="6" t="s">
        <v>188</v>
      </c>
      <c r="D114" s="32"/>
      <c r="E114" s="7">
        <v>1</v>
      </c>
      <c r="F114" s="6" t="s">
        <v>14</v>
      </c>
      <c r="G114" s="7">
        <f t="shared" si="3"/>
        <v>0</v>
      </c>
      <c r="H114" s="8">
        <v>0.21</v>
      </c>
    </row>
    <row r="115" spans="1:8" ht="102" x14ac:dyDescent="0.3">
      <c r="A115" s="5">
        <v>21</v>
      </c>
      <c r="B115" s="6" t="s">
        <v>189</v>
      </c>
      <c r="C115" s="6" t="s">
        <v>190</v>
      </c>
      <c r="D115" s="32"/>
      <c r="E115" s="7">
        <v>4</v>
      </c>
      <c r="F115" s="6" t="s">
        <v>14</v>
      </c>
      <c r="G115" s="7">
        <f t="shared" si="3"/>
        <v>0</v>
      </c>
      <c r="H115" s="8">
        <v>0.21</v>
      </c>
    </row>
    <row r="116" spans="1:8" x14ac:dyDescent="0.3">
      <c r="A116" s="5">
        <v>22</v>
      </c>
      <c r="B116" s="6" t="s">
        <v>191</v>
      </c>
      <c r="C116" s="6" t="s">
        <v>192</v>
      </c>
      <c r="D116" s="32"/>
      <c r="E116" s="7">
        <v>150</v>
      </c>
      <c r="F116" s="6" t="s">
        <v>14</v>
      </c>
      <c r="G116" s="7">
        <f t="shared" si="3"/>
        <v>0</v>
      </c>
      <c r="H116" s="8">
        <v>0.21</v>
      </c>
    </row>
    <row r="117" spans="1:8" ht="20.399999999999999" x14ac:dyDescent="0.3">
      <c r="A117" s="5">
        <v>23</v>
      </c>
      <c r="B117" s="6" t="s">
        <v>193</v>
      </c>
      <c r="C117" s="6" t="s">
        <v>194</v>
      </c>
      <c r="D117" s="32"/>
      <c r="E117" s="7">
        <v>6</v>
      </c>
      <c r="F117" s="6" t="s">
        <v>14</v>
      </c>
      <c r="G117" s="7">
        <f t="shared" si="3"/>
        <v>0</v>
      </c>
      <c r="H117" s="8">
        <v>0.21</v>
      </c>
    </row>
    <row r="118" spans="1:8" ht="51" x14ac:dyDescent="0.3">
      <c r="A118" s="5">
        <v>24</v>
      </c>
      <c r="B118" s="6" t="s">
        <v>195</v>
      </c>
      <c r="C118" s="6" t="s">
        <v>196</v>
      </c>
      <c r="D118" s="32"/>
      <c r="E118" s="7">
        <v>1</v>
      </c>
      <c r="F118" s="6" t="s">
        <v>14</v>
      </c>
      <c r="G118" s="7">
        <f t="shared" si="3"/>
        <v>0</v>
      </c>
      <c r="H118" s="8">
        <v>0.21</v>
      </c>
    </row>
    <row r="119" spans="1:8" ht="30.6" x14ac:dyDescent="0.3">
      <c r="A119" s="5">
        <v>25</v>
      </c>
      <c r="B119" s="6" t="s">
        <v>195</v>
      </c>
      <c r="C119" s="6" t="s">
        <v>197</v>
      </c>
      <c r="D119" s="32"/>
      <c r="E119" s="7">
        <v>7</v>
      </c>
      <c r="F119" s="6" t="s">
        <v>14</v>
      </c>
      <c r="G119" s="7">
        <f t="shared" si="3"/>
        <v>0</v>
      </c>
      <c r="H119" s="8">
        <v>0.21</v>
      </c>
    </row>
    <row r="120" spans="1:8" ht="30.6" x14ac:dyDescent="0.3">
      <c r="A120" s="5">
        <v>26</v>
      </c>
      <c r="B120" s="6" t="s">
        <v>195</v>
      </c>
      <c r="C120" s="6" t="s">
        <v>198</v>
      </c>
      <c r="D120" s="32"/>
      <c r="E120" s="7">
        <v>4</v>
      </c>
      <c r="F120" s="6" t="s">
        <v>14</v>
      </c>
      <c r="G120" s="7">
        <f t="shared" si="3"/>
        <v>0</v>
      </c>
      <c r="H120" s="8">
        <v>0.21</v>
      </c>
    </row>
    <row r="121" spans="1:8" ht="20.399999999999999" x14ac:dyDescent="0.3">
      <c r="A121" s="5">
        <v>27</v>
      </c>
      <c r="B121" s="6" t="s">
        <v>195</v>
      </c>
      <c r="C121" s="6" t="s">
        <v>199</v>
      </c>
      <c r="D121" s="32"/>
      <c r="E121" s="7">
        <v>6</v>
      </c>
      <c r="F121" s="6" t="s">
        <v>14</v>
      </c>
      <c r="G121" s="7">
        <f t="shared" si="3"/>
        <v>0</v>
      </c>
      <c r="H121" s="8">
        <v>0.21</v>
      </c>
    </row>
    <row r="122" spans="1:8" ht="51" x14ac:dyDescent="0.3">
      <c r="A122" s="5">
        <v>28</v>
      </c>
      <c r="B122" s="6" t="s">
        <v>200</v>
      </c>
      <c r="C122" s="6" t="s">
        <v>201</v>
      </c>
      <c r="D122" s="32"/>
      <c r="E122" s="7">
        <v>8</v>
      </c>
      <c r="F122" s="6" t="s">
        <v>11</v>
      </c>
      <c r="G122" s="7">
        <f t="shared" si="3"/>
        <v>0</v>
      </c>
      <c r="H122" s="8">
        <v>0.21</v>
      </c>
    </row>
    <row r="123" spans="1:8" ht="20.399999999999999" x14ac:dyDescent="0.3">
      <c r="A123" s="5">
        <v>29</v>
      </c>
      <c r="B123" s="6" t="s">
        <v>202</v>
      </c>
      <c r="C123" s="6" t="s">
        <v>81</v>
      </c>
      <c r="D123" s="32"/>
      <c r="E123" s="7">
        <v>3</v>
      </c>
      <c r="F123" s="6" t="s">
        <v>14</v>
      </c>
      <c r="G123" s="7">
        <f t="shared" si="3"/>
        <v>0</v>
      </c>
      <c r="H123" s="8">
        <v>0.21</v>
      </c>
    </row>
    <row r="124" spans="1:8" x14ac:dyDescent="0.3">
      <c r="A124" s="5">
        <v>30</v>
      </c>
      <c r="B124" s="6" t="s">
        <v>203</v>
      </c>
      <c r="C124" s="6" t="s">
        <v>204</v>
      </c>
      <c r="D124" s="32"/>
      <c r="E124" s="7">
        <v>53</v>
      </c>
      <c r="F124" s="6" t="s">
        <v>14</v>
      </c>
      <c r="G124" s="7">
        <f t="shared" si="3"/>
        <v>0</v>
      </c>
      <c r="H124" s="8">
        <v>0.21</v>
      </c>
    </row>
    <row r="125" spans="1:8" ht="20.399999999999999" x14ac:dyDescent="0.3">
      <c r="A125" s="5">
        <v>31</v>
      </c>
      <c r="B125" s="6" t="s">
        <v>205</v>
      </c>
      <c r="C125" s="6" t="s">
        <v>206</v>
      </c>
      <c r="D125" s="32"/>
      <c r="E125" s="7">
        <v>64</v>
      </c>
      <c r="F125" s="6" t="s">
        <v>14</v>
      </c>
      <c r="G125" s="7">
        <f t="shared" si="3"/>
        <v>0</v>
      </c>
      <c r="H125" s="8">
        <v>0.21</v>
      </c>
    </row>
    <row r="126" spans="1:8" ht="30.6" x14ac:dyDescent="0.3">
      <c r="A126" s="5">
        <v>32</v>
      </c>
      <c r="B126" s="6" t="s">
        <v>207</v>
      </c>
      <c r="C126" s="6" t="s">
        <v>208</v>
      </c>
      <c r="D126" s="32"/>
      <c r="E126" s="7">
        <v>165</v>
      </c>
      <c r="F126" s="6" t="s">
        <v>14</v>
      </c>
      <c r="G126" s="7">
        <f t="shared" si="3"/>
        <v>0</v>
      </c>
      <c r="H126" s="8">
        <v>0.21</v>
      </c>
    </row>
    <row r="127" spans="1:8" x14ac:dyDescent="0.3">
      <c r="A127" s="5">
        <v>33</v>
      </c>
      <c r="B127" s="6" t="s">
        <v>209</v>
      </c>
      <c r="C127" s="6" t="s">
        <v>111</v>
      </c>
      <c r="D127" s="32"/>
      <c r="E127" s="7">
        <v>10</v>
      </c>
      <c r="F127" s="6" t="s">
        <v>14</v>
      </c>
      <c r="G127" s="7">
        <f t="shared" si="3"/>
        <v>0</v>
      </c>
      <c r="H127" s="8">
        <v>0.21</v>
      </c>
    </row>
    <row r="128" spans="1:8" ht="30.6" x14ac:dyDescent="0.3">
      <c r="A128" s="5">
        <v>34</v>
      </c>
      <c r="B128" s="6" t="s">
        <v>210</v>
      </c>
      <c r="C128" s="6" t="s">
        <v>113</v>
      </c>
      <c r="D128" s="32"/>
      <c r="E128" s="7">
        <v>2</v>
      </c>
      <c r="F128" s="6" t="s">
        <v>14</v>
      </c>
      <c r="G128" s="7">
        <f t="shared" si="3"/>
        <v>0</v>
      </c>
      <c r="H128" s="8">
        <v>0.21</v>
      </c>
    </row>
    <row r="129" spans="1:8" ht="30.6" x14ac:dyDescent="0.3">
      <c r="A129" s="5">
        <v>35</v>
      </c>
      <c r="B129" s="6" t="s">
        <v>211</v>
      </c>
      <c r="C129" s="6" t="s">
        <v>212</v>
      </c>
      <c r="D129" s="32"/>
      <c r="E129" s="7">
        <v>12</v>
      </c>
      <c r="F129" s="6" t="s">
        <v>14</v>
      </c>
      <c r="G129" s="7">
        <f t="shared" si="3"/>
        <v>0</v>
      </c>
      <c r="H129" s="8">
        <v>0.21</v>
      </c>
    </row>
    <row r="130" spans="1:8" ht="30.6" x14ac:dyDescent="0.3">
      <c r="A130" s="5">
        <v>36</v>
      </c>
      <c r="B130" s="6" t="s">
        <v>213</v>
      </c>
      <c r="C130" s="6" t="s">
        <v>214</v>
      </c>
      <c r="D130" s="32"/>
      <c r="E130" s="7">
        <v>5</v>
      </c>
      <c r="F130" s="6" t="s">
        <v>14</v>
      </c>
      <c r="G130" s="7">
        <f t="shared" si="3"/>
        <v>0</v>
      </c>
      <c r="H130" s="8">
        <v>0.21</v>
      </c>
    </row>
    <row r="131" spans="1:8" ht="30.6" x14ac:dyDescent="0.3">
      <c r="A131" s="5">
        <v>37</v>
      </c>
      <c r="B131" s="6" t="s">
        <v>215</v>
      </c>
      <c r="C131" s="6" t="s">
        <v>216</v>
      </c>
      <c r="D131" s="32"/>
      <c r="E131" s="7">
        <v>6</v>
      </c>
      <c r="F131" s="6" t="s">
        <v>14</v>
      </c>
      <c r="G131" s="7">
        <f t="shared" si="3"/>
        <v>0</v>
      </c>
      <c r="H131" s="8">
        <v>0.21</v>
      </c>
    </row>
    <row r="132" spans="1:8" ht="30.6" x14ac:dyDescent="0.3">
      <c r="A132" s="5">
        <v>38</v>
      </c>
      <c r="B132" s="6" t="s">
        <v>217</v>
      </c>
      <c r="C132" s="6" t="s">
        <v>218</v>
      </c>
      <c r="D132" s="32"/>
      <c r="E132" s="7">
        <v>9</v>
      </c>
      <c r="F132" s="6" t="s">
        <v>14</v>
      </c>
      <c r="G132" s="7">
        <f t="shared" si="3"/>
        <v>0</v>
      </c>
      <c r="H132" s="8">
        <v>0.21</v>
      </c>
    </row>
    <row r="133" spans="1:8" ht="30.6" x14ac:dyDescent="0.3">
      <c r="A133" s="5">
        <v>39</v>
      </c>
      <c r="B133" s="6" t="s">
        <v>219</v>
      </c>
      <c r="C133" s="6" t="s">
        <v>220</v>
      </c>
      <c r="D133" s="32"/>
      <c r="E133" s="7">
        <v>24</v>
      </c>
      <c r="F133" s="6" t="s">
        <v>11</v>
      </c>
      <c r="G133" s="7">
        <f t="shared" si="3"/>
        <v>0</v>
      </c>
      <c r="H133" s="8">
        <v>0.21</v>
      </c>
    </row>
    <row r="134" spans="1:8" ht="91.8" x14ac:dyDescent="0.3">
      <c r="A134" s="5">
        <v>40</v>
      </c>
      <c r="B134" s="6" t="s">
        <v>221</v>
      </c>
      <c r="C134" s="6" t="s">
        <v>222</v>
      </c>
      <c r="D134" s="32"/>
      <c r="E134" s="7">
        <v>8</v>
      </c>
      <c r="F134" s="6" t="s">
        <v>14</v>
      </c>
      <c r="G134" s="7">
        <f t="shared" si="3"/>
        <v>0</v>
      </c>
      <c r="H134" s="8">
        <v>0.21</v>
      </c>
    </row>
    <row r="135" spans="1:8" ht="20.399999999999999" x14ac:dyDescent="0.3">
      <c r="A135" s="5">
        <v>41</v>
      </c>
      <c r="B135" s="6" t="s">
        <v>223</v>
      </c>
      <c r="C135" s="6" t="s">
        <v>224</v>
      </c>
      <c r="D135" s="32"/>
      <c r="E135" s="7">
        <v>18</v>
      </c>
      <c r="F135" s="6" t="s">
        <v>11</v>
      </c>
      <c r="G135" s="7">
        <f t="shared" si="3"/>
        <v>0</v>
      </c>
      <c r="H135" s="8">
        <v>0.21</v>
      </c>
    </row>
    <row r="136" spans="1:8" ht="20.399999999999999" x14ac:dyDescent="0.3">
      <c r="A136" s="5">
        <v>42</v>
      </c>
      <c r="B136" s="6" t="s">
        <v>225</v>
      </c>
      <c r="C136" s="6" t="s">
        <v>226</v>
      </c>
      <c r="D136" s="32"/>
      <c r="E136" s="7">
        <v>216</v>
      </c>
      <c r="F136" s="6" t="s">
        <v>11</v>
      </c>
      <c r="G136" s="7">
        <f t="shared" si="3"/>
        <v>0</v>
      </c>
      <c r="H136" s="8">
        <v>0.21</v>
      </c>
    </row>
    <row r="137" spans="1:8" ht="20.399999999999999" x14ac:dyDescent="0.3">
      <c r="A137" s="5">
        <v>43</v>
      </c>
      <c r="B137" s="6" t="s">
        <v>227</v>
      </c>
      <c r="C137" s="6" t="s">
        <v>228</v>
      </c>
      <c r="D137" s="32"/>
      <c r="E137" s="7">
        <v>20</v>
      </c>
      <c r="F137" s="6" t="s">
        <v>11</v>
      </c>
      <c r="G137" s="7">
        <f t="shared" si="3"/>
        <v>0</v>
      </c>
      <c r="H137" s="8">
        <v>0.21</v>
      </c>
    </row>
    <row r="138" spans="1:8" ht="20.399999999999999" x14ac:dyDescent="0.3">
      <c r="A138" s="5">
        <v>44</v>
      </c>
      <c r="B138" s="6" t="s">
        <v>229</v>
      </c>
      <c r="C138" s="6" t="s">
        <v>230</v>
      </c>
      <c r="D138" s="32"/>
      <c r="E138" s="7">
        <v>38</v>
      </c>
      <c r="F138" s="6" t="s">
        <v>11</v>
      </c>
      <c r="G138" s="7">
        <f t="shared" si="3"/>
        <v>0</v>
      </c>
      <c r="H138" s="8">
        <v>0.21</v>
      </c>
    </row>
    <row r="139" spans="1:8" ht="20.399999999999999" x14ac:dyDescent="0.3">
      <c r="A139" s="5">
        <v>45</v>
      </c>
      <c r="B139" s="6" t="s">
        <v>231</v>
      </c>
      <c r="C139" s="6" t="s">
        <v>232</v>
      </c>
      <c r="D139" s="32"/>
      <c r="E139" s="7">
        <v>22</v>
      </c>
      <c r="F139" s="6" t="s">
        <v>11</v>
      </c>
      <c r="G139" s="7">
        <f t="shared" si="3"/>
        <v>0</v>
      </c>
      <c r="H139" s="8">
        <v>0.21</v>
      </c>
    </row>
    <row r="140" spans="1:8" ht="20.399999999999999" x14ac:dyDescent="0.3">
      <c r="A140" s="5">
        <v>46</v>
      </c>
      <c r="B140" s="6" t="s">
        <v>233</v>
      </c>
      <c r="C140" s="6" t="s">
        <v>234</v>
      </c>
      <c r="D140" s="32"/>
      <c r="E140" s="7">
        <v>552</v>
      </c>
      <c r="F140" s="6" t="s">
        <v>11</v>
      </c>
      <c r="G140" s="7">
        <f t="shared" si="3"/>
        <v>0</v>
      </c>
      <c r="H140" s="8">
        <v>0.21</v>
      </c>
    </row>
    <row r="141" spans="1:8" ht="20.399999999999999" x14ac:dyDescent="0.3">
      <c r="A141" s="5">
        <v>47</v>
      </c>
      <c r="B141" s="6" t="s">
        <v>235</v>
      </c>
      <c r="C141" s="6" t="s">
        <v>236</v>
      </c>
      <c r="D141" s="32"/>
      <c r="E141" s="7">
        <v>430</v>
      </c>
      <c r="F141" s="6" t="s">
        <v>11</v>
      </c>
      <c r="G141" s="7">
        <f t="shared" si="3"/>
        <v>0</v>
      </c>
      <c r="H141" s="8">
        <v>0.21</v>
      </c>
    </row>
    <row r="142" spans="1:8" ht="20.399999999999999" x14ac:dyDescent="0.3">
      <c r="A142" s="5">
        <v>48</v>
      </c>
      <c r="B142" s="6" t="s">
        <v>237</v>
      </c>
      <c r="C142" s="6" t="s">
        <v>238</v>
      </c>
      <c r="D142" s="32"/>
      <c r="E142" s="7">
        <v>266</v>
      </c>
      <c r="F142" s="6" t="s">
        <v>11</v>
      </c>
      <c r="G142" s="7">
        <f t="shared" si="3"/>
        <v>0</v>
      </c>
      <c r="H142" s="8">
        <v>0.21</v>
      </c>
    </row>
    <row r="143" spans="1:8" ht="61.2" x14ac:dyDescent="0.3">
      <c r="A143" s="5">
        <v>49</v>
      </c>
      <c r="B143" s="6" t="s">
        <v>239</v>
      </c>
      <c r="C143" s="6" t="s">
        <v>240</v>
      </c>
      <c r="D143" s="32"/>
      <c r="E143" s="7">
        <v>7</v>
      </c>
      <c r="F143" s="6" t="s">
        <v>14</v>
      </c>
      <c r="G143" s="7">
        <f t="shared" si="3"/>
        <v>0</v>
      </c>
      <c r="H143" s="8">
        <v>0.21</v>
      </c>
    </row>
    <row r="144" spans="1:8" ht="61.2" x14ac:dyDescent="0.3">
      <c r="A144" s="5">
        <v>50</v>
      </c>
      <c r="B144" s="6" t="s">
        <v>241</v>
      </c>
      <c r="C144" s="6" t="s">
        <v>242</v>
      </c>
      <c r="D144" s="32"/>
      <c r="E144" s="7">
        <v>2</v>
      </c>
      <c r="F144" s="6" t="s">
        <v>14</v>
      </c>
      <c r="G144" s="7">
        <f t="shared" si="3"/>
        <v>0</v>
      </c>
      <c r="H144" s="8">
        <v>0.21</v>
      </c>
    </row>
    <row r="145" spans="1:8" ht="61.2" x14ac:dyDescent="0.3">
      <c r="A145" s="5">
        <v>51</v>
      </c>
      <c r="B145" s="6" t="s">
        <v>243</v>
      </c>
      <c r="C145" s="6" t="s">
        <v>244</v>
      </c>
      <c r="D145" s="32"/>
      <c r="E145" s="7">
        <v>1</v>
      </c>
      <c r="F145" s="6" t="s">
        <v>14</v>
      </c>
      <c r="G145" s="7">
        <f t="shared" si="3"/>
        <v>0</v>
      </c>
      <c r="H145" s="8">
        <v>0.21</v>
      </c>
    </row>
    <row r="146" spans="1:8" ht="20.399999999999999" x14ac:dyDescent="0.3">
      <c r="A146" s="5">
        <v>52</v>
      </c>
      <c r="B146" s="6" t="s">
        <v>245</v>
      </c>
      <c r="C146" s="6" t="s">
        <v>246</v>
      </c>
      <c r="D146" s="32"/>
      <c r="E146" s="7">
        <v>5</v>
      </c>
      <c r="F146" s="6" t="s">
        <v>14</v>
      </c>
      <c r="G146" s="7">
        <f t="shared" si="3"/>
        <v>0</v>
      </c>
      <c r="H146" s="8">
        <v>0.21</v>
      </c>
    </row>
    <row r="147" spans="1:8" x14ac:dyDescent="0.3">
      <c r="A147" s="5">
        <v>53</v>
      </c>
      <c r="B147" s="6" t="s">
        <v>245</v>
      </c>
      <c r="C147" s="6" t="s">
        <v>247</v>
      </c>
      <c r="D147" s="32"/>
      <c r="E147" s="7">
        <v>2</v>
      </c>
      <c r="F147" s="6" t="s">
        <v>14</v>
      </c>
      <c r="G147" s="7">
        <f t="shared" si="3"/>
        <v>0</v>
      </c>
      <c r="H147" s="8">
        <v>0.21</v>
      </c>
    </row>
    <row r="148" spans="1:8" x14ac:dyDescent="0.3">
      <c r="A148" s="5">
        <v>54</v>
      </c>
      <c r="B148" s="6" t="s">
        <v>248</v>
      </c>
      <c r="C148" s="6" t="s">
        <v>249</v>
      </c>
      <c r="D148" s="32"/>
      <c r="E148" s="7">
        <v>2</v>
      </c>
      <c r="F148" s="6" t="s">
        <v>14</v>
      </c>
      <c r="G148" s="7">
        <f t="shared" si="3"/>
        <v>0</v>
      </c>
      <c r="H148" s="8">
        <v>0.21</v>
      </c>
    </row>
    <row r="149" spans="1:8" x14ac:dyDescent="0.3">
      <c r="A149" s="5">
        <v>55</v>
      </c>
      <c r="B149" s="6" t="s">
        <v>250</v>
      </c>
      <c r="C149" s="6" t="s">
        <v>251</v>
      </c>
      <c r="D149" s="32"/>
      <c r="E149" s="7">
        <v>1</v>
      </c>
      <c r="F149" s="6" t="s">
        <v>14</v>
      </c>
      <c r="G149" s="7">
        <f t="shared" si="3"/>
        <v>0</v>
      </c>
      <c r="H149" s="8">
        <v>0.21</v>
      </c>
    </row>
    <row r="150" spans="1:8" ht="20.399999999999999" x14ac:dyDescent="0.3">
      <c r="A150" s="5">
        <v>56</v>
      </c>
      <c r="B150" s="6" t="s">
        <v>252</v>
      </c>
      <c r="C150" s="6" t="s">
        <v>107</v>
      </c>
      <c r="D150" s="32"/>
      <c r="E150" s="7">
        <v>16</v>
      </c>
      <c r="F150" s="6" t="s">
        <v>11</v>
      </c>
      <c r="G150" s="7">
        <f t="shared" si="3"/>
        <v>0</v>
      </c>
      <c r="H150" s="8">
        <v>0.21</v>
      </c>
    </row>
    <row r="151" spans="1:8" x14ac:dyDescent="0.3">
      <c r="H151" s="2"/>
    </row>
    <row r="152" spans="1:8" ht="10.8" thickBot="1" x14ac:dyDescent="0.35">
      <c r="A152" s="9" t="s">
        <v>253</v>
      </c>
    </row>
    <row r="153" spans="1:8" ht="12.6" thickTop="1" x14ac:dyDescent="0.3">
      <c r="A153" s="11"/>
      <c r="B153" s="11"/>
      <c r="C153" s="11"/>
      <c r="D153" s="11"/>
      <c r="E153" s="11"/>
      <c r="F153" s="11"/>
      <c r="G153" s="12">
        <f>SUM(G95:G152)</f>
        <v>0</v>
      </c>
      <c r="H153" s="11"/>
    </row>
    <row r="155" spans="1:8" ht="12.6" x14ac:dyDescent="0.3">
      <c r="A155" s="14"/>
    </row>
    <row r="156" spans="1:8" ht="12" x14ac:dyDescent="0.3">
      <c r="A156" s="13" t="s">
        <v>311</v>
      </c>
      <c r="G156" s="33">
        <f>(G150+G142+G141+G140+G139+G138+G137+G136+G135+G133+G122+G112+G110+G109+G108+G107+G96)*0.05</f>
        <v>0</v>
      </c>
    </row>
    <row r="158" spans="1:8" ht="12.6" x14ac:dyDescent="0.3">
      <c r="A158" s="14"/>
    </row>
    <row r="159" spans="1:8" ht="12" x14ac:dyDescent="0.3">
      <c r="A159" s="13" t="s">
        <v>312</v>
      </c>
      <c r="G159" s="17">
        <f>G153+G156</f>
        <v>0</v>
      </c>
    </row>
    <row r="161" spans="1:8" ht="15.6" x14ac:dyDescent="0.3">
      <c r="A161" s="34" t="s">
        <v>254</v>
      </c>
      <c r="B161" s="34"/>
      <c r="C161" s="34"/>
      <c r="D161" s="34"/>
      <c r="E161" s="34"/>
      <c r="F161" s="34"/>
      <c r="G161" s="34"/>
      <c r="H161" s="34"/>
    </row>
    <row r="162" spans="1:8" x14ac:dyDescent="0.3">
      <c r="A162" s="3" t="s">
        <v>1</v>
      </c>
      <c r="B162" s="4" t="s">
        <v>2</v>
      </c>
      <c r="C162" s="4" t="s">
        <v>3</v>
      </c>
      <c r="D162" s="31" t="s">
        <v>4</v>
      </c>
      <c r="E162" s="3" t="s">
        <v>5</v>
      </c>
      <c r="F162" s="4" t="s">
        <v>6</v>
      </c>
      <c r="G162" s="3" t="s">
        <v>7</v>
      </c>
      <c r="H162" s="3" t="s">
        <v>8</v>
      </c>
    </row>
    <row r="163" spans="1:8" ht="20.399999999999999" x14ac:dyDescent="0.3">
      <c r="A163" s="5" t="s">
        <v>255</v>
      </c>
      <c r="B163" s="6" t="s">
        <v>256</v>
      </c>
      <c r="C163" s="6" t="s">
        <v>257</v>
      </c>
      <c r="D163" s="32"/>
      <c r="E163" s="7">
        <v>1</v>
      </c>
      <c r="F163" s="6" t="s">
        <v>14</v>
      </c>
      <c r="G163" s="7">
        <f>E163*D163</f>
        <v>0</v>
      </c>
      <c r="H163" s="8">
        <v>0.21</v>
      </c>
    </row>
    <row r="164" spans="1:8" ht="102" x14ac:dyDescent="0.3">
      <c r="A164" s="5" t="s">
        <v>258</v>
      </c>
      <c r="B164" s="6" t="s">
        <v>259</v>
      </c>
      <c r="C164" s="6" t="s">
        <v>260</v>
      </c>
      <c r="D164" s="32"/>
      <c r="E164" s="7">
        <v>1</v>
      </c>
      <c r="F164" s="6" t="s">
        <v>14</v>
      </c>
      <c r="G164" s="7">
        <f t="shared" ref="G164:G166" si="4">E164*D164</f>
        <v>0</v>
      </c>
      <c r="H164" s="8">
        <v>0.21</v>
      </c>
    </row>
    <row r="165" spans="1:8" ht="30.6" x14ac:dyDescent="0.3">
      <c r="A165" s="5" t="s">
        <v>261</v>
      </c>
      <c r="B165" s="6" t="s">
        <v>262</v>
      </c>
      <c r="C165" s="6" t="s">
        <v>263</v>
      </c>
      <c r="D165" s="32"/>
      <c r="E165" s="7">
        <v>1</v>
      </c>
      <c r="F165" s="6" t="s">
        <v>14</v>
      </c>
      <c r="G165" s="7">
        <f t="shared" si="4"/>
        <v>0</v>
      </c>
      <c r="H165" s="8">
        <v>0.21</v>
      </c>
    </row>
    <row r="166" spans="1:8" ht="51" x14ac:dyDescent="0.3">
      <c r="A166" s="5" t="s">
        <v>264</v>
      </c>
      <c r="B166" s="6" t="s">
        <v>265</v>
      </c>
      <c r="C166" s="6" t="s">
        <v>266</v>
      </c>
      <c r="D166" s="32"/>
      <c r="E166" s="7">
        <v>1</v>
      </c>
      <c r="F166" s="6" t="s">
        <v>14</v>
      </c>
      <c r="G166" s="7">
        <f t="shared" si="4"/>
        <v>0</v>
      </c>
      <c r="H166" s="8">
        <v>0.21</v>
      </c>
    </row>
    <row r="167" spans="1:8" x14ac:dyDescent="0.3">
      <c r="H167" s="2"/>
    </row>
    <row r="168" spans="1:8" ht="10.8" thickBot="1" x14ac:dyDescent="0.35">
      <c r="A168" s="9" t="s">
        <v>267</v>
      </c>
    </row>
    <row r="169" spans="1:8" ht="12.6" thickTop="1" x14ac:dyDescent="0.3">
      <c r="A169" s="11"/>
      <c r="B169" s="11"/>
      <c r="C169" s="11"/>
      <c r="D169" s="11"/>
      <c r="E169" s="11"/>
      <c r="F169" s="11"/>
      <c r="G169" s="12">
        <f>SUM(G163:G168)</f>
        <v>0</v>
      </c>
      <c r="H169" s="11"/>
    </row>
    <row r="171" spans="1:8" ht="12.6" x14ac:dyDescent="0.3">
      <c r="A171" s="14"/>
    </row>
    <row r="172" spans="1:8" ht="12" x14ac:dyDescent="0.3">
      <c r="A172" s="13"/>
    </row>
    <row r="174" spans="1:8" ht="15.6" x14ac:dyDescent="0.3">
      <c r="A174" s="34" t="s">
        <v>268</v>
      </c>
      <c r="B174" s="34"/>
      <c r="C174" s="34"/>
      <c r="D174" s="34"/>
      <c r="E174" s="34"/>
      <c r="F174" s="34"/>
      <c r="G174" s="34"/>
      <c r="H174" s="34"/>
    </row>
    <row r="175" spans="1:8" x14ac:dyDescent="0.3">
      <c r="A175" s="3" t="s">
        <v>1</v>
      </c>
      <c r="B175" s="4" t="s">
        <v>2</v>
      </c>
      <c r="C175" s="4" t="s">
        <v>3</v>
      </c>
      <c r="D175" s="3" t="s">
        <v>4</v>
      </c>
      <c r="E175" s="3" t="s">
        <v>5</v>
      </c>
      <c r="F175" s="4" t="s">
        <v>6</v>
      </c>
      <c r="G175" s="3" t="s">
        <v>7</v>
      </c>
      <c r="H175" s="3" t="s">
        <v>8</v>
      </c>
    </row>
    <row r="176" spans="1:8" ht="20.399999999999999" x14ac:dyDescent="0.3">
      <c r="A176" s="5">
        <v>1</v>
      </c>
      <c r="B176" s="6" t="s">
        <v>269</v>
      </c>
      <c r="C176" s="6" t="s">
        <v>270</v>
      </c>
      <c r="D176" s="32"/>
      <c r="E176" s="7">
        <v>32</v>
      </c>
      <c r="F176" s="6" t="s">
        <v>271</v>
      </c>
      <c r="G176" s="7">
        <f>E176*D176</f>
        <v>0</v>
      </c>
      <c r="H176" s="8">
        <v>0.21</v>
      </c>
    </row>
    <row r="177" spans="1:8" x14ac:dyDescent="0.3">
      <c r="A177" s="5">
        <v>2</v>
      </c>
      <c r="B177" s="6" t="s">
        <v>269</v>
      </c>
      <c r="C177" s="6" t="s">
        <v>272</v>
      </c>
      <c r="D177" s="32"/>
      <c r="E177" s="7">
        <v>56</v>
      </c>
      <c r="F177" s="6" t="s">
        <v>271</v>
      </c>
      <c r="G177" s="7">
        <f t="shared" ref="G177:G188" si="5">E177*D177</f>
        <v>0</v>
      </c>
      <c r="H177" s="8">
        <v>0.21</v>
      </c>
    </row>
    <row r="178" spans="1:8" ht="20.399999999999999" x14ac:dyDescent="0.3">
      <c r="A178" s="5">
        <v>3</v>
      </c>
      <c r="B178" s="6" t="s">
        <v>269</v>
      </c>
      <c r="C178" s="6" t="s">
        <v>273</v>
      </c>
      <c r="D178" s="32"/>
      <c r="E178" s="7">
        <v>42</v>
      </c>
      <c r="F178" s="6" t="s">
        <v>271</v>
      </c>
      <c r="G178" s="7">
        <f t="shared" si="5"/>
        <v>0</v>
      </c>
      <c r="H178" s="8">
        <v>0.21</v>
      </c>
    </row>
    <row r="179" spans="1:8" ht="30.6" x14ac:dyDescent="0.3">
      <c r="A179" s="5">
        <v>4</v>
      </c>
      <c r="B179" s="6" t="s">
        <v>269</v>
      </c>
      <c r="C179" s="6" t="s">
        <v>274</v>
      </c>
      <c r="D179" s="32"/>
      <c r="E179" s="7">
        <v>40</v>
      </c>
      <c r="F179" s="6" t="s">
        <v>271</v>
      </c>
      <c r="G179" s="7">
        <f t="shared" si="5"/>
        <v>0</v>
      </c>
      <c r="H179" s="8">
        <v>0.21</v>
      </c>
    </row>
    <row r="180" spans="1:8" ht="20.399999999999999" x14ac:dyDescent="0.3">
      <c r="A180" s="5">
        <v>5</v>
      </c>
      <c r="B180" s="6" t="s">
        <v>269</v>
      </c>
      <c r="C180" s="6" t="s">
        <v>275</v>
      </c>
      <c r="D180" s="32"/>
      <c r="E180" s="7">
        <v>16</v>
      </c>
      <c r="F180" s="6" t="s">
        <v>271</v>
      </c>
      <c r="G180" s="7">
        <f t="shared" si="5"/>
        <v>0</v>
      </c>
      <c r="H180" s="8">
        <v>0.21</v>
      </c>
    </row>
    <row r="181" spans="1:8" ht="20.399999999999999" x14ac:dyDescent="0.3">
      <c r="A181" s="5">
        <v>6</v>
      </c>
      <c r="B181" s="6" t="s">
        <v>269</v>
      </c>
      <c r="C181" s="6" t="s">
        <v>276</v>
      </c>
      <c r="D181" s="32"/>
      <c r="E181" s="7">
        <v>48</v>
      </c>
      <c r="F181" s="6" t="s">
        <v>271</v>
      </c>
      <c r="G181" s="7">
        <f t="shared" si="5"/>
        <v>0</v>
      </c>
      <c r="H181" s="8">
        <v>0.21</v>
      </c>
    </row>
    <row r="182" spans="1:8" ht="20.399999999999999" x14ac:dyDescent="0.3">
      <c r="A182" s="5">
        <v>7</v>
      </c>
      <c r="B182" s="6" t="s">
        <v>269</v>
      </c>
      <c r="C182" s="6" t="s">
        <v>277</v>
      </c>
      <c r="D182" s="32"/>
      <c r="E182" s="7">
        <v>86</v>
      </c>
      <c r="F182" s="6" t="s">
        <v>271</v>
      </c>
      <c r="G182" s="7">
        <f t="shared" si="5"/>
        <v>0</v>
      </c>
      <c r="H182" s="8">
        <v>0.21</v>
      </c>
    </row>
    <row r="183" spans="1:8" ht="20.399999999999999" x14ac:dyDescent="0.3">
      <c r="A183" s="5">
        <v>8</v>
      </c>
      <c r="B183" s="6" t="s">
        <v>269</v>
      </c>
      <c r="C183" s="6" t="s">
        <v>278</v>
      </c>
      <c r="D183" s="32"/>
      <c r="E183" s="7">
        <v>16</v>
      </c>
      <c r="F183" s="6" t="s">
        <v>271</v>
      </c>
      <c r="G183" s="7">
        <f t="shared" si="5"/>
        <v>0</v>
      </c>
      <c r="H183" s="8">
        <v>0.21</v>
      </c>
    </row>
    <row r="184" spans="1:8" ht="20.399999999999999" x14ac:dyDescent="0.3">
      <c r="A184" s="5">
        <v>9</v>
      </c>
      <c r="B184" s="6" t="s">
        <v>269</v>
      </c>
      <c r="C184" s="6" t="s">
        <v>279</v>
      </c>
      <c r="D184" s="32"/>
      <c r="E184" s="7">
        <v>16</v>
      </c>
      <c r="F184" s="6" t="s">
        <v>271</v>
      </c>
      <c r="G184" s="7">
        <f t="shared" si="5"/>
        <v>0</v>
      </c>
      <c r="H184" s="8">
        <v>0.21</v>
      </c>
    </row>
    <row r="185" spans="1:8" ht="20.399999999999999" x14ac:dyDescent="0.3">
      <c r="A185" s="5">
        <v>10</v>
      </c>
      <c r="B185" s="6" t="s">
        <v>269</v>
      </c>
      <c r="C185" s="6" t="s">
        <v>280</v>
      </c>
      <c r="D185" s="32"/>
      <c r="E185" s="7">
        <v>32</v>
      </c>
      <c r="F185" s="6" t="s">
        <v>271</v>
      </c>
      <c r="G185" s="7">
        <f t="shared" si="5"/>
        <v>0</v>
      </c>
      <c r="H185" s="8">
        <v>0.21</v>
      </c>
    </row>
    <row r="186" spans="1:8" x14ac:dyDescent="0.3">
      <c r="A186" s="5">
        <v>11</v>
      </c>
      <c r="B186" s="6" t="s">
        <v>269</v>
      </c>
      <c r="C186" s="6" t="s">
        <v>281</v>
      </c>
      <c r="D186" s="32"/>
      <c r="E186" s="7">
        <v>36</v>
      </c>
      <c r="F186" s="6" t="s">
        <v>271</v>
      </c>
      <c r="G186" s="7">
        <f t="shared" si="5"/>
        <v>0</v>
      </c>
      <c r="H186" s="8">
        <v>0.21</v>
      </c>
    </row>
    <row r="187" spans="1:8" ht="30.6" x14ac:dyDescent="0.3">
      <c r="A187" s="5">
        <v>12</v>
      </c>
      <c r="B187" s="6" t="s">
        <v>269</v>
      </c>
      <c r="C187" s="6" t="s">
        <v>282</v>
      </c>
      <c r="D187" s="32"/>
      <c r="E187" s="7">
        <v>42</v>
      </c>
      <c r="F187" s="6" t="s">
        <v>271</v>
      </c>
      <c r="G187" s="7">
        <f t="shared" si="5"/>
        <v>0</v>
      </c>
      <c r="H187" s="8">
        <v>0.21</v>
      </c>
    </row>
    <row r="188" spans="1:8" ht="40.799999999999997" x14ac:dyDescent="0.3">
      <c r="A188" s="5">
        <v>13</v>
      </c>
      <c r="B188" s="6" t="s">
        <v>269</v>
      </c>
      <c r="C188" s="6" t="s">
        <v>283</v>
      </c>
      <c r="D188" s="32"/>
      <c r="E188" s="7">
        <v>56</v>
      </c>
      <c r="F188" s="6" t="s">
        <v>271</v>
      </c>
      <c r="G188" s="7">
        <f t="shared" si="5"/>
        <v>0</v>
      </c>
      <c r="H188" s="8">
        <v>0.21</v>
      </c>
    </row>
    <row r="189" spans="1:8" x14ac:dyDescent="0.3">
      <c r="H189" s="2"/>
    </row>
    <row r="190" spans="1:8" ht="10.8" thickBot="1" x14ac:dyDescent="0.35">
      <c r="A190" s="9" t="s">
        <v>284</v>
      </c>
    </row>
    <row r="191" spans="1:8" ht="12.6" thickTop="1" x14ac:dyDescent="0.3">
      <c r="A191" s="11"/>
      <c r="B191" s="11"/>
      <c r="C191" s="11"/>
      <c r="D191" s="11"/>
      <c r="E191" s="11"/>
      <c r="F191" s="11"/>
      <c r="G191" s="12">
        <f>SUM(G176:G190)</f>
        <v>0</v>
      </c>
      <c r="H191" s="11"/>
    </row>
    <row r="193" spans="1:1" ht="12.6" x14ac:dyDescent="0.3">
      <c r="A193" s="14"/>
    </row>
    <row r="194" spans="1:1" ht="12" x14ac:dyDescent="0.3">
      <c r="A194" s="13"/>
    </row>
  </sheetData>
  <sheetProtection sheet="1" objects="1" scenarios="1"/>
  <mergeCells count="5">
    <mergeCell ref="A1:H1"/>
    <mergeCell ref="A77:H77"/>
    <mergeCell ref="A93:H93"/>
    <mergeCell ref="A161:H161"/>
    <mergeCell ref="A174:H17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67AF51B225E7847B6A3E4665A7B0EED" ma:contentTypeVersion="3" ma:contentTypeDescription="Vytvoří nový dokument" ma:contentTypeScope="" ma:versionID="c073f4ac528ded90ab535d0e4b77231e">
  <xsd:schema xmlns:xsd="http://www.w3.org/2001/XMLSchema" xmlns:xs="http://www.w3.org/2001/XMLSchema" xmlns:p="http://schemas.microsoft.com/office/2006/metadata/properties" xmlns:ns2="b21d46c5-6a21-41a1-89f9-c67b54cec002" targetNamespace="http://schemas.microsoft.com/office/2006/metadata/properties" ma:root="true" ma:fieldsID="e161bf8764f336c8303a161f613f0b4b" ns2:_="">
    <xsd:import namespace="b21d46c5-6a21-41a1-89f9-c67b54cec0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d46c5-6a21-41a1-89f9-c67b54cec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BC28A2-D147-46A0-A59F-B794A0241F6C}"/>
</file>

<file path=customXml/itemProps2.xml><?xml version="1.0" encoding="utf-8"?>
<ds:datastoreItem xmlns:ds="http://schemas.openxmlformats.org/officeDocument/2006/customXml" ds:itemID="{799DFF13-E2C8-44CE-A708-D1E69385F76E}"/>
</file>

<file path=customXml/itemProps3.xml><?xml version="1.0" encoding="utf-8"?>
<ds:datastoreItem xmlns:ds="http://schemas.openxmlformats.org/officeDocument/2006/customXml" ds:itemID="{BA64AD8E-5FAE-44E4-89BB-865935EE10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Pavlů</dc:creator>
  <cp:lastModifiedBy>Pavlů</cp:lastModifiedBy>
  <dcterms:created xsi:type="dcterms:W3CDTF">2023-05-12T19:05:07Z</dcterms:created>
  <dcterms:modified xsi:type="dcterms:W3CDTF">2023-05-12T20:46:20Z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0x010100667AF51B225E7847B6A3E4665A7B0EED</vt:lpwstr>
  </property>
</Properties>
</file>